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ja\Desktop\"/>
    </mc:Choice>
  </mc:AlternateContent>
  <xr:revisionPtr revIDLastSave="0" documentId="13_ncr:1_{6E368154-C10C-44D4-967B-A54BD1E9ACB5}" xr6:coauthVersionLast="47" xr6:coauthVersionMax="47" xr10:uidLastSave="{00000000-0000-0000-0000-000000000000}"/>
  <bookViews>
    <workbookView xWindow="-120" yWindow="-120" windowWidth="29040" windowHeight="15840" activeTab="3" xr2:uid="{F62DF904-72D0-4C75-80BB-40719F478697}"/>
  </bookViews>
  <sheets>
    <sheet name="Sažetak" sheetId="2" r:id="rId1"/>
    <sheet name="Račun prihoda i rashoda" sheetId="1" r:id="rId2"/>
    <sheet name="Rashodi po funk.kl." sheetId="3" r:id="rId3"/>
    <sheet name="Račun prihoda i rashoda po izvo" sheetId="4" r:id="rId4"/>
    <sheet name="Posebni dio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10" i="5" l="1"/>
  <c r="C27" i="1"/>
  <c r="D15" i="2"/>
  <c r="E19" i="1"/>
  <c r="E20" i="1"/>
  <c r="E13" i="1"/>
  <c r="F23" i="5"/>
  <c r="F10" i="5" s="1"/>
  <c r="F14" i="1"/>
  <c r="F15" i="1"/>
  <c r="F16" i="1"/>
  <c r="F17" i="1"/>
  <c r="F19" i="1"/>
  <c r="F20" i="1"/>
  <c r="F21" i="1"/>
  <c r="F22" i="1"/>
  <c r="F24" i="1"/>
  <c r="F23" i="1" s="1"/>
  <c r="D23" i="1"/>
  <c r="D18" i="1"/>
  <c r="D13" i="1"/>
  <c r="D28" i="1" s="1"/>
  <c r="F23" i="2"/>
  <c r="F11" i="2"/>
  <c r="F14" i="2"/>
  <c r="F13" i="2"/>
  <c r="E14" i="2"/>
  <c r="C20" i="2"/>
  <c r="C15" i="2"/>
  <c r="E11" i="3"/>
  <c r="F11" i="3"/>
  <c r="E29" i="4"/>
  <c r="E34" i="4"/>
  <c r="E35" i="4"/>
  <c r="F36" i="4"/>
  <c r="F37" i="4"/>
  <c r="F35" i="4" s="1"/>
  <c r="F34" i="4" s="1"/>
  <c r="F29" i="4" s="1"/>
  <c r="D35" i="4"/>
  <c r="D34" i="4" s="1"/>
  <c r="D29" i="4" s="1"/>
  <c r="C35" i="4"/>
  <c r="C34" i="4" s="1"/>
  <c r="C29" i="4" s="1"/>
  <c r="F45" i="4"/>
  <c r="E43" i="4"/>
  <c r="F43" i="4"/>
  <c r="E44" i="4"/>
  <c r="F44" i="4"/>
  <c r="C41" i="4"/>
  <c r="F42" i="4"/>
  <c r="F41" i="4" s="1"/>
  <c r="F40" i="4"/>
  <c r="E39" i="4"/>
  <c r="D38" i="4"/>
  <c r="E38" i="4" s="1"/>
  <c r="C38" i="4"/>
  <c r="F39" i="4"/>
  <c r="F38" i="4" s="1"/>
  <c r="F33" i="4"/>
  <c r="E31" i="4"/>
  <c r="F31" i="4"/>
  <c r="D30" i="4"/>
  <c r="E30" i="4" s="1"/>
  <c r="D32" i="4"/>
  <c r="C32" i="4"/>
  <c r="F32" i="4" s="1"/>
  <c r="C30" i="4"/>
  <c r="F30" i="4" s="1"/>
  <c r="F28" i="1" l="1"/>
  <c r="F27" i="1" s="1"/>
  <c r="D27" i="1"/>
  <c r="F15" i="2"/>
  <c r="F13" i="1"/>
  <c r="E46" i="4"/>
  <c r="D46" i="4"/>
  <c r="C46" i="4"/>
  <c r="F47" i="4"/>
  <c r="F46" i="4" s="1"/>
  <c r="C27" i="4"/>
  <c r="F28" i="4"/>
  <c r="F27" i="4" s="1"/>
  <c r="F26" i="4"/>
  <c r="E25" i="4"/>
  <c r="E24" i="4"/>
  <c r="F25" i="4"/>
  <c r="F24" i="4"/>
  <c r="F23" i="4"/>
  <c r="F21" i="4"/>
  <c r="F20" i="4"/>
  <c r="F18" i="4"/>
  <c r="F17" i="4"/>
  <c r="F14" i="4"/>
  <c r="F12" i="4"/>
  <c r="D19" i="4"/>
  <c r="E20" i="4" s="1"/>
  <c r="D22" i="4"/>
  <c r="F22" i="4" s="1"/>
  <c r="D16" i="4"/>
  <c r="D13" i="4"/>
  <c r="D11" i="4"/>
  <c r="E11" i="4" s="1"/>
  <c r="C19" i="4"/>
  <c r="C16" i="4"/>
  <c r="F16" i="4" s="1"/>
  <c r="C13" i="4"/>
  <c r="C11" i="4"/>
  <c r="F10" i="3"/>
  <c r="F9" i="3" s="1"/>
  <c r="D10" i="3"/>
  <c r="D9" i="3" s="1"/>
  <c r="E10" i="3"/>
  <c r="E9" i="3" s="1"/>
  <c r="C9" i="3"/>
  <c r="C10" i="3"/>
  <c r="F9" i="5"/>
  <c r="D9" i="5"/>
  <c r="C9" i="5"/>
  <c r="E13" i="2"/>
  <c r="C23" i="1"/>
  <c r="E23" i="1" s="1"/>
  <c r="C18" i="1"/>
  <c r="C13" i="1"/>
  <c r="E24" i="1"/>
  <c r="E9" i="5" l="1"/>
  <c r="E18" i="1"/>
  <c r="F18" i="1"/>
  <c r="E16" i="4"/>
  <c r="F13" i="4"/>
  <c r="E12" i="4"/>
  <c r="C15" i="4"/>
  <c r="C10" i="4" s="1"/>
  <c r="F11" i="4"/>
  <c r="F19" i="4"/>
  <c r="F15" i="4" s="1"/>
  <c r="F10" i="4" s="1"/>
  <c r="E19" i="4"/>
  <c r="D15" i="4"/>
  <c r="D10" i="4" s="1"/>
  <c r="E10" i="4" l="1"/>
</calcChain>
</file>

<file path=xl/sharedStrings.xml><?xml version="1.0" encoding="utf-8"?>
<sst xmlns="http://schemas.openxmlformats.org/spreadsheetml/2006/main" count="319" uniqueCount="99">
  <si>
    <t>BROJ 
KONTA</t>
  </si>
  <si>
    <t>VRSTA PRIHODA / RASHODA</t>
  </si>
  <si>
    <t>PLANIRANO</t>
  </si>
  <si>
    <t>IZNOS</t>
  </si>
  <si>
    <t>PROMJENA 
POSTOTAK</t>
  </si>
  <si>
    <t>NOVI IZNOS</t>
  </si>
  <si>
    <t>A. RAČUN PRIHODA I RASHODA</t>
  </si>
  <si>
    <t>6</t>
  </si>
  <si>
    <t>Prihodi poslovanja</t>
  </si>
  <si>
    <t>8.6%</t>
  </si>
  <si>
    <t>63</t>
  </si>
  <si>
    <t>Pomoći iz inozemstva i od subjekata unutar općeg proračuna</t>
  </si>
  <si>
    <t>65</t>
  </si>
  <si>
    <t>Prihodi od upravnih i administrativnih pristojbi, pristojbi po posebnim propisima i naknada</t>
  </si>
  <si>
    <t>66</t>
  </si>
  <si>
    <t>Prihodi od prodaje proizvoda i robe te pruženih usluga, prihodi od donacija te povrati po protestira</t>
  </si>
  <si>
    <t>3</t>
  </si>
  <si>
    <t>Rashodi poslovanja</t>
  </si>
  <si>
    <t>31</t>
  </si>
  <si>
    <t>Rashodi za zaposlene</t>
  </si>
  <si>
    <t>32</t>
  </si>
  <si>
    <t>Materijalni rashodi</t>
  </si>
  <si>
    <t>37</t>
  </si>
  <si>
    <t>Naknade građanima i kućanstvima na temelju osiguranja i druge naknade</t>
  </si>
  <si>
    <t>38</t>
  </si>
  <si>
    <t>Rashodi za donacije, kazne, naknade šteta i kapitalne pomoći</t>
  </si>
  <si>
    <t>4</t>
  </si>
  <si>
    <t>Rashodi za nabavu nefinancijske imovine</t>
  </si>
  <si>
    <t>42</t>
  </si>
  <si>
    <t>Rashodi za nabavu proizvedene dugotrajne imovine</t>
  </si>
  <si>
    <t>PRIHODI I RASHODI PO EKONOMSKOJ KLASIFIKACIJI</t>
  </si>
  <si>
    <t>PRVE IZMJENE I DOPUNE FINANCIJSKOG PLANA OŠ MAHIČNO ZA 2026.</t>
  </si>
  <si>
    <t>Prihodi iz nadležnog proračuna i od HZZO-a temeljem ugovornih obveza</t>
  </si>
  <si>
    <t>SAŽETAK OPĆI DIO</t>
  </si>
  <si>
    <t>A.</t>
  </si>
  <si>
    <t>RAČUN PRIHODA I RASHODA</t>
  </si>
  <si>
    <t/>
  </si>
  <si>
    <t>Prihodi od prodaje nefinancijske imovine</t>
  </si>
  <si>
    <t>RAZLIKA</t>
  </si>
  <si>
    <t>B.</t>
  </si>
  <si>
    <t>RAČUN ZADUŽIVANJA/FINANCIRANJA</t>
  </si>
  <si>
    <t>Primici od financijske imovine i zaduživanja</t>
  </si>
  <si>
    <t>Izdaci za financijsku imovinu i otplate zajmova</t>
  </si>
  <si>
    <t>NETO ZADUŽIVANJE/FINANCIRANJE</t>
  </si>
  <si>
    <t>C.</t>
  </si>
  <si>
    <t>RASPOLOŽIVA SREDSTVA IZ PRETHODNIH GODINA</t>
  </si>
  <si>
    <t>VIŠAK/MANJAK IZ PRETHODNIH GODINA</t>
  </si>
  <si>
    <t>VIŠAK/MANJAK + NETO ZADUŽIVANJA/FINANCIRANJA + RASPOLOŽIVA SREDSTVA IZ PRETHODNIH GODINA</t>
  </si>
  <si>
    <t>0,0%</t>
  </si>
  <si>
    <t>RASHODI PO FUNKCIJSKOJ KLASIFIKACIJI</t>
  </si>
  <si>
    <t>VRSTA RASHODA / IZDATAKA</t>
  </si>
  <si>
    <t>PROMJENA IZNOS</t>
  </si>
  <si>
    <t xml:space="preserve">  SVEUKUPNO RASHODI / IZDACI</t>
  </si>
  <si>
    <t>Funkcijska klasifikacija  09 Obrazovanje</t>
  </si>
  <si>
    <t>Funkcijska klasifikacija  091 Predškolsko i osnovno obrazovanje</t>
  </si>
  <si>
    <t>Funkcijska klasifikacija  096 Dodatne usluge u obrazovanju</t>
  </si>
  <si>
    <t>RAČUN PRIHODA I RASHODA PO IZVORIMA</t>
  </si>
  <si>
    <t>VRSTA PRIHODA / PRIMITAKA</t>
  </si>
  <si>
    <t xml:space="preserve">  SVEUKUPNO PRIHODI</t>
  </si>
  <si>
    <t>Izvor  1. OPĆI PRIHODI I PRIMICI</t>
  </si>
  <si>
    <t>Izvor  1.1. Opći prihodi i primici proračuna</t>
  </si>
  <si>
    <t>Izvor  4. PRIHODI ZA POSEBNE NAMJENE</t>
  </si>
  <si>
    <t>Izvor  4.7. Prihodi za posebne namjene - prihodi PK</t>
  </si>
  <si>
    <t>Izvor  5. POMOĆI</t>
  </si>
  <si>
    <t>Izvor  5.0. POMOĆI</t>
  </si>
  <si>
    <t>Izvor  5.0.11 Pomoći iz državnog proračuna kroz opće prihode i primitke</t>
  </si>
  <si>
    <t>Izvor  5.0.12 Pomoći iz državnog proračuna kroz nac.sufinan.EU proje</t>
  </si>
  <si>
    <t>Izvor  5.1. Programi Unije</t>
  </si>
  <si>
    <t>Izvor  5.1.0 Programi Unije</t>
  </si>
  <si>
    <t>Izvor  5.4. Prihodi za decentralizirane funkcije - OŠ</t>
  </si>
  <si>
    <t>Izvor  5.6. Fondovi EU</t>
  </si>
  <si>
    <t>Izvor  5.6.1 Europski socijalni fond plus</t>
  </si>
  <si>
    <t>Izvor  5.A. Pomoći iz županijskog proračuna - PK</t>
  </si>
  <si>
    <t>Izvor  5.B. Pomoći iz državnog proračuna - PK</t>
  </si>
  <si>
    <t>Izvor  5.T. Pomoći iz MZO za plaće OŠ</t>
  </si>
  <si>
    <t>Izvor  6. DONACIJE</t>
  </si>
  <si>
    <t>Izvor  6.5. Donacije - prihodi  PK</t>
  </si>
  <si>
    <t>Korisnik 08 OŠ MAHIČNO</t>
  </si>
  <si>
    <t>Program 6001 OSNOVNOŠKOLSKO OBRAZOVANJE</t>
  </si>
  <si>
    <t>Aktivnost A600101 Materijalni i financijski rashodi poslovanja</t>
  </si>
  <si>
    <t>Aktivnost A600105 Rad s darovitim učenicima</t>
  </si>
  <si>
    <t>Aktivnost A600106 Prevencija ovisnosti</t>
  </si>
  <si>
    <t>Aktivnost A600107 Shema školskog voća</t>
  </si>
  <si>
    <t>Aktivnost A600110 Opskrbljivanje školskih ustanova menstrualnim higijenskim potrepštinama</t>
  </si>
  <si>
    <t>Aktivnost A600111 Rashodi za zaposlene u osnovnim školama</t>
  </si>
  <si>
    <t>Aktivnost A600112 Školska kuhinja</t>
  </si>
  <si>
    <t>Kapitalni projekt K600101 Nabava nefinancijske imovine</t>
  </si>
  <si>
    <t>Kapitalni projekt K600102 Knjige i obrazovni materijal za učenike OŠ</t>
  </si>
  <si>
    <t>Tekući projekt T600104 Erasmus +</t>
  </si>
  <si>
    <t>Tekući projekt T600116 Pomoćnici u nastavi VII</t>
  </si>
  <si>
    <t>POSEBNI DIO</t>
  </si>
  <si>
    <t>PRVE IZMJENE I DOPUNE FINANCIJSKOG PLANA OŠ MAHIČNO ZA 2026. GODINU</t>
  </si>
  <si>
    <t>OŠ MAHIČNO</t>
  </si>
  <si>
    <t>Mahićno 122</t>
  </si>
  <si>
    <t>47000 Karlovac</t>
  </si>
  <si>
    <t>OIB: 61565759775</t>
  </si>
  <si>
    <t>B. RASPOLOŽIVA SREDSTVA IZ PRETHODNIH GODINA</t>
  </si>
  <si>
    <t>Vlastiti izvori</t>
  </si>
  <si>
    <t>Rezultat poslovanja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</si>
</sst>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dd\.mm\.yyyy"/>
  </numFmts>
  <fonts count="8" x14ac:knownFonts="1">
    <font>
      <sz val="10"/>
      <name val="Arial"/>
    </font>
    <font>
      <b/>
      <sz val="10"/>
      <name val="Arial"/>
    </font>
    <font>
      <b/>
      <sz val="10"/>
      <color indexed="9"/>
      <name val="Arial"/>
    </font>
    <font>
      <b/>
      <sz val="12"/>
      <name val="Arial"/>
      <family val="2"/>
      <charset val="238"/>
    </font>
    <font>
      <sz val="10"/>
      <name val="Arial"/>
    </font>
    <font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indexed="8"/>
      <name val="Arial"/>
    </font>
  </fonts>
  <fills count="1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4" fillId="0" borderId="0" applyNumberFormat="0" applyFont="0" applyFill="0" applyBorder="0" applyAlignment="0" applyProtection="0"/>
  </cellStyleXfs>
  <cellXfs count="68">
    <xf numFmtId="0" fontId="0" fillId="0" borderId="0" xfId="0"/>
    <xf numFmtId="0" fontId="0" fillId="0" borderId="0" xfId="0" applyAlignment="1">
      <alignment horizontal="right"/>
    </xf>
    <xf numFmtId="20" fontId="0" fillId="0" borderId="0" xfId="0" applyNumberFormat="1" applyAlignment="1">
      <alignment horizontal="left"/>
    </xf>
    <xf numFmtId="0" fontId="1" fillId="2" borderId="0" xfId="0" applyFont="1" applyFill="1" applyAlignment="1">
      <alignment wrapText="1"/>
    </xf>
    <xf numFmtId="0" fontId="2" fillId="4" borderId="0" xfId="0" applyFont="1" applyFill="1"/>
    <xf numFmtId="4" fontId="2" fillId="4" borderId="0" xfId="0" applyNumberFormat="1" applyFont="1" applyFill="1"/>
    <xf numFmtId="4" fontId="0" fillId="0" borderId="0" xfId="0" applyNumberFormat="1"/>
    <xf numFmtId="0" fontId="0" fillId="0" borderId="0" xfId="0" applyAlignment="1"/>
    <xf numFmtId="0" fontId="0" fillId="0" borderId="0" xfId="0"/>
    <xf numFmtId="0" fontId="0" fillId="0" borderId="0" xfId="0" applyAlignment="1">
      <alignment horizontal="left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wrapText="1"/>
    </xf>
    <xf numFmtId="0" fontId="1" fillId="0" borderId="0" xfId="0" applyFont="1"/>
    <xf numFmtId="4" fontId="1" fillId="0" borderId="0" xfId="0" applyNumberFormat="1" applyFont="1"/>
    <xf numFmtId="0" fontId="1" fillId="0" borderId="0" xfId="0" applyFont="1" applyAlignment="1">
      <alignment horizontal="right"/>
    </xf>
    <xf numFmtId="164" fontId="1" fillId="0" borderId="0" xfId="0" applyNumberFormat="1" applyFont="1" applyAlignment="1">
      <alignment horizontal="right"/>
    </xf>
    <xf numFmtId="0" fontId="1" fillId="0" borderId="0" xfId="0" applyFont="1" applyAlignment="1">
      <alignment wrapText="1"/>
    </xf>
    <xf numFmtId="0" fontId="7" fillId="5" borderId="0" xfId="0" applyFont="1" applyFill="1"/>
    <xf numFmtId="4" fontId="7" fillId="5" borderId="0" xfId="0" applyNumberFormat="1" applyFont="1" applyFill="1"/>
    <xf numFmtId="0" fontId="7" fillId="6" borderId="0" xfId="0" applyFont="1" applyFill="1"/>
    <xf numFmtId="4" fontId="7" fillId="6" borderId="0" xfId="0" applyNumberFormat="1" applyFont="1" applyFill="1"/>
    <xf numFmtId="165" fontId="0" fillId="0" borderId="0" xfId="0" applyNumberFormat="1" applyAlignment="1">
      <alignment horizontal="left"/>
    </xf>
    <xf numFmtId="0" fontId="7" fillId="7" borderId="0" xfId="0" applyFont="1" applyFill="1"/>
    <xf numFmtId="4" fontId="7" fillId="7" borderId="0" xfId="0" applyNumberFormat="1" applyFont="1" applyFill="1"/>
    <xf numFmtId="0" fontId="7" fillId="8" borderId="0" xfId="0" applyFont="1" applyFill="1"/>
    <xf numFmtId="4" fontId="7" fillId="8" borderId="0" xfId="0" applyNumberFormat="1" applyFont="1" applyFill="1"/>
    <xf numFmtId="0" fontId="7" fillId="9" borderId="0" xfId="0" applyFont="1" applyFill="1"/>
    <xf numFmtId="4" fontId="7" fillId="9" borderId="0" xfId="0" applyNumberFormat="1" applyFont="1" applyFill="1"/>
    <xf numFmtId="0" fontId="2" fillId="13" borderId="0" xfId="0" applyFont="1" applyFill="1"/>
    <xf numFmtId="0" fontId="0" fillId="0" borderId="0" xfId="0"/>
    <xf numFmtId="0" fontId="1" fillId="0" borderId="0" xfId="0" applyFont="1"/>
    <xf numFmtId="4" fontId="0" fillId="0" borderId="0" xfId="0" applyNumberFormat="1"/>
    <xf numFmtId="4" fontId="1" fillId="0" borderId="0" xfId="0" applyNumberFormat="1" applyFont="1"/>
    <xf numFmtId="0" fontId="2" fillId="10" borderId="0" xfId="0" applyFont="1" applyFill="1"/>
    <xf numFmtId="4" fontId="2" fillId="10" borderId="0" xfId="0" applyNumberFormat="1" applyFont="1" applyFill="1"/>
    <xf numFmtId="0" fontId="7" fillId="11" borderId="0" xfId="0" applyFont="1" applyFill="1"/>
    <xf numFmtId="4" fontId="7" fillId="11" borderId="0" xfId="0" applyNumberFormat="1" applyFont="1" applyFill="1"/>
    <xf numFmtId="0" fontId="7" fillId="12" borderId="0" xfId="0" applyFont="1" applyFill="1"/>
    <xf numFmtId="4" fontId="7" fillId="12" borderId="0" xfId="0" applyNumberFormat="1" applyFont="1" applyFill="1"/>
    <xf numFmtId="0" fontId="7" fillId="8" borderId="0" xfId="0" applyFont="1" applyFill="1"/>
    <xf numFmtId="4" fontId="7" fillId="8" borderId="0" xfId="0" applyNumberFormat="1" applyFont="1" applyFill="1"/>
    <xf numFmtId="0" fontId="7" fillId="9" borderId="0" xfId="0" applyFont="1" applyFill="1"/>
    <xf numFmtId="4" fontId="7" fillId="9" borderId="0" xfId="0" applyNumberFormat="1" applyFont="1" applyFill="1"/>
    <xf numFmtId="0" fontId="0" fillId="0" borderId="0" xfId="0"/>
    <xf numFmtId="0" fontId="0" fillId="0" borderId="0" xfId="0"/>
    <xf numFmtId="0" fontId="1" fillId="0" borderId="0" xfId="0" applyFont="1"/>
    <xf numFmtId="4" fontId="0" fillId="0" borderId="0" xfId="0" applyNumberFormat="1"/>
    <xf numFmtId="4" fontId="1" fillId="0" borderId="0" xfId="0" applyNumberFormat="1" applyFont="1"/>
    <xf numFmtId="0" fontId="1" fillId="0" borderId="0" xfId="0" applyFont="1" applyAlignment="1">
      <alignment wrapText="1"/>
    </xf>
    <xf numFmtId="4" fontId="2" fillId="4" borderId="0" xfId="0" applyNumberFormat="1" applyFont="1" applyFill="1"/>
    <xf numFmtId="0" fontId="7" fillId="8" borderId="0" xfId="0" applyFont="1" applyFill="1"/>
    <xf numFmtId="4" fontId="7" fillId="8" borderId="0" xfId="0" applyNumberFormat="1" applyFont="1" applyFill="1"/>
    <xf numFmtId="4" fontId="7" fillId="9" borderId="0" xfId="0" applyNumberFormat="1" applyFont="1" applyFill="1"/>
    <xf numFmtId="4" fontId="2" fillId="13" borderId="0" xfId="0" applyNumberFormat="1" applyFont="1" applyFill="1"/>
    <xf numFmtId="10" fontId="1" fillId="0" borderId="0" xfId="1" applyNumberFormat="1" applyFont="1" applyAlignment="1">
      <alignment horizontal="right"/>
    </xf>
    <xf numFmtId="0" fontId="0" fillId="0" borderId="0" xfId="0"/>
    <xf numFmtId="2" fontId="2" fillId="4" borderId="0" xfId="0" applyNumberFormat="1" applyFont="1" applyFill="1" applyAlignment="1">
      <alignment horizontal="right"/>
    </xf>
    <xf numFmtId="2" fontId="0" fillId="0" borderId="0" xfId="0" applyNumberFormat="1" applyAlignment="1">
      <alignment horizontal="right"/>
    </xf>
    <xf numFmtId="10" fontId="0" fillId="0" borderId="0" xfId="0" applyNumberFormat="1" applyAlignment="1">
      <alignment horizontal="right"/>
    </xf>
    <xf numFmtId="10" fontId="2" fillId="4" borderId="0" xfId="0" applyNumberFormat="1" applyFont="1" applyFill="1" applyAlignment="1">
      <alignment horizontal="right"/>
    </xf>
    <xf numFmtId="0" fontId="1" fillId="0" borderId="0" xfId="1" applyNumberFormat="1" applyFont="1" applyAlignment="1">
      <alignment horizontal="right"/>
    </xf>
    <xf numFmtId="0" fontId="2" fillId="4" borderId="0" xfId="0" applyFont="1" applyFill="1" applyAlignment="1">
      <alignment horizontal="left"/>
    </xf>
    <xf numFmtId="0" fontId="3" fillId="0" borderId="0" xfId="0" applyFont="1" applyAlignment="1">
      <alignment horizontal="center"/>
    </xf>
    <xf numFmtId="0" fontId="5" fillId="0" borderId="0" xfId="0" applyFont="1"/>
    <xf numFmtId="0" fontId="0" fillId="0" borderId="0" xfId="0"/>
    <xf numFmtId="0" fontId="2" fillId="3" borderId="0" xfId="0" applyFont="1" applyFill="1"/>
    <xf numFmtId="0" fontId="1" fillId="0" borderId="0" xfId="0" applyFont="1" applyAlignment="1">
      <alignment horizontal="center"/>
    </xf>
  </cellXfs>
  <cellStyles count="2">
    <cellStyle name="Normalno" xfId="0" builtinId="0"/>
    <cellStyle name="Postotak" xfId="1" builtinId="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5E341E-7B02-492A-98BF-57978A2B7E7B}">
  <sheetPr>
    <pageSetUpPr fitToPage="1"/>
  </sheetPr>
  <dimension ref="A1:F26"/>
  <sheetViews>
    <sheetView workbookViewId="0">
      <selection activeCell="F23" sqref="F23"/>
    </sheetView>
  </sheetViews>
  <sheetFormatPr defaultRowHeight="12.75" x14ac:dyDescent="0.2"/>
  <cols>
    <col min="2" max="2" width="58.7109375" customWidth="1"/>
    <col min="3" max="3" width="28" customWidth="1"/>
    <col min="4" max="4" width="13.7109375" customWidth="1"/>
    <col min="5" max="5" width="14.42578125" customWidth="1"/>
    <col min="6" max="6" width="14.7109375" customWidth="1"/>
  </cols>
  <sheetData>
    <row r="1" spans="1:6" s="45" customFormat="1" x14ac:dyDescent="0.2">
      <c r="A1" s="45" t="s">
        <v>92</v>
      </c>
    </row>
    <row r="2" spans="1:6" s="45" customFormat="1" x14ac:dyDescent="0.2">
      <c r="A2" s="45" t="s">
        <v>93</v>
      </c>
    </row>
    <row r="3" spans="1:6" s="45" customFormat="1" x14ac:dyDescent="0.2">
      <c r="A3" s="65" t="s">
        <v>94</v>
      </c>
      <c r="B3" s="65"/>
      <c r="C3" s="65"/>
    </row>
    <row r="4" spans="1:6" s="45" customFormat="1" x14ac:dyDescent="0.2">
      <c r="A4" s="45" t="s">
        <v>95</v>
      </c>
    </row>
    <row r="5" spans="1:6" x14ac:dyDescent="0.2">
      <c r="A5" s="8"/>
      <c r="B5" s="8"/>
      <c r="C5" s="8"/>
      <c r="D5" s="8"/>
      <c r="E5" s="8"/>
      <c r="F5" s="8"/>
    </row>
    <row r="6" spans="1:6" ht="15.75" x14ac:dyDescent="0.25">
      <c r="A6" s="63" t="s">
        <v>33</v>
      </c>
      <c r="B6" s="64"/>
      <c r="C6" s="64"/>
      <c r="D6" s="8"/>
      <c r="E6" s="8"/>
      <c r="F6" s="8"/>
    </row>
    <row r="7" spans="1:6" ht="15.75" x14ac:dyDescent="0.25">
      <c r="A7" s="63" t="s">
        <v>31</v>
      </c>
      <c r="B7" s="64"/>
      <c r="C7" s="64"/>
      <c r="D7" s="8"/>
      <c r="E7" s="8"/>
      <c r="F7" s="8"/>
    </row>
    <row r="8" spans="1:6" ht="25.5" x14ac:dyDescent="0.2">
      <c r="A8" s="10"/>
      <c r="B8" s="10"/>
      <c r="C8" s="11" t="s">
        <v>2</v>
      </c>
      <c r="D8" s="11" t="s">
        <v>3</v>
      </c>
      <c r="E8" s="12" t="s">
        <v>4</v>
      </c>
      <c r="F8" s="11" t="s">
        <v>5</v>
      </c>
    </row>
    <row r="9" spans="1:6" x14ac:dyDescent="0.2">
      <c r="A9" s="8"/>
      <c r="B9" s="8"/>
      <c r="C9" s="8"/>
      <c r="D9" s="8"/>
      <c r="E9" s="8"/>
      <c r="F9" s="8"/>
    </row>
    <row r="10" spans="1:6" x14ac:dyDescent="0.2">
      <c r="A10" s="13" t="s">
        <v>34</v>
      </c>
      <c r="B10" s="13" t="s">
        <v>35</v>
      </c>
      <c r="C10" s="8"/>
      <c r="D10" s="8"/>
      <c r="E10" s="8"/>
      <c r="F10" s="8"/>
    </row>
    <row r="11" spans="1:6" x14ac:dyDescent="0.2">
      <c r="A11" s="8"/>
      <c r="B11" s="13" t="s">
        <v>8</v>
      </c>
      <c r="C11" s="14">
        <v>1086150</v>
      </c>
      <c r="D11" s="14">
        <v>73818</v>
      </c>
      <c r="E11" s="15" t="s">
        <v>9</v>
      </c>
      <c r="F11" s="14">
        <f>SUM(C11:D11)</f>
        <v>1159968</v>
      </c>
    </row>
    <row r="12" spans="1:6" x14ac:dyDescent="0.2">
      <c r="A12" s="13" t="s">
        <v>36</v>
      </c>
      <c r="B12" s="13" t="s">
        <v>37</v>
      </c>
      <c r="C12" s="14">
        <v>0</v>
      </c>
      <c r="D12" s="14">
        <v>0</v>
      </c>
      <c r="E12" s="61">
        <v>0</v>
      </c>
      <c r="F12" s="14">
        <v>0</v>
      </c>
    </row>
    <row r="13" spans="1:6" x14ac:dyDescent="0.2">
      <c r="A13" s="13" t="s">
        <v>36</v>
      </c>
      <c r="B13" s="13" t="s">
        <v>17</v>
      </c>
      <c r="C13" s="14">
        <v>1062250</v>
      </c>
      <c r="D13" s="14">
        <v>609</v>
      </c>
      <c r="E13" s="16">
        <f>D13/C13</f>
        <v>5.7331136738056018E-4</v>
      </c>
      <c r="F13" s="14">
        <f>SUM(C13+D13)</f>
        <v>1062859</v>
      </c>
    </row>
    <row r="14" spans="1:6" x14ac:dyDescent="0.2">
      <c r="A14" s="13" t="s">
        <v>36</v>
      </c>
      <c r="B14" s="13" t="s">
        <v>27</v>
      </c>
      <c r="C14" s="14">
        <v>23900</v>
      </c>
      <c r="D14" s="14">
        <v>-350</v>
      </c>
      <c r="E14" s="55">
        <f>SUM(D14/C14)</f>
        <v>-1.4644351464435146E-2</v>
      </c>
      <c r="F14" s="14">
        <f>SUM(C14:D14)</f>
        <v>23550</v>
      </c>
    </row>
    <row r="15" spans="1:6" x14ac:dyDescent="0.2">
      <c r="A15" s="13" t="s">
        <v>36</v>
      </c>
      <c r="B15" s="13" t="s">
        <v>38</v>
      </c>
      <c r="C15" s="14">
        <f>SUM(C11-C13-C14)</f>
        <v>0</v>
      </c>
      <c r="D15" s="14">
        <f>SUM(D11-D13-D14)</f>
        <v>73559</v>
      </c>
      <c r="E15" s="15">
        <v>0</v>
      </c>
      <c r="F15" s="14">
        <f>SUM(C15:D15)</f>
        <v>73559</v>
      </c>
    </row>
    <row r="16" spans="1:6" x14ac:dyDescent="0.2">
      <c r="A16" s="8"/>
      <c r="B16" s="8"/>
      <c r="C16" s="8"/>
      <c r="D16" s="8"/>
      <c r="E16" s="8"/>
      <c r="F16" s="8"/>
    </row>
    <row r="17" spans="1:6" x14ac:dyDescent="0.2">
      <c r="A17" s="13" t="s">
        <v>39</v>
      </c>
      <c r="B17" s="13" t="s">
        <v>40</v>
      </c>
      <c r="C17" s="8"/>
      <c r="D17" s="8"/>
      <c r="E17" s="8"/>
      <c r="F17" s="8"/>
    </row>
    <row r="18" spans="1:6" x14ac:dyDescent="0.2">
      <c r="A18" s="8"/>
      <c r="B18" s="13" t="s">
        <v>41</v>
      </c>
      <c r="C18" s="14">
        <v>0</v>
      </c>
      <c r="D18" s="14">
        <v>0</v>
      </c>
      <c r="E18" s="15">
        <v>0</v>
      </c>
      <c r="F18" s="14">
        <v>0</v>
      </c>
    </row>
    <row r="19" spans="1:6" x14ac:dyDescent="0.2">
      <c r="A19" s="13" t="s">
        <v>36</v>
      </c>
      <c r="B19" s="13" t="s">
        <v>42</v>
      </c>
      <c r="C19" s="14">
        <v>0</v>
      </c>
      <c r="D19" s="14">
        <v>0</v>
      </c>
      <c r="E19" s="15">
        <v>0</v>
      </c>
      <c r="F19" s="14">
        <v>0</v>
      </c>
    </row>
    <row r="20" spans="1:6" x14ac:dyDescent="0.2">
      <c r="A20" s="13" t="s">
        <v>36</v>
      </c>
      <c r="B20" s="13" t="s">
        <v>43</v>
      </c>
      <c r="C20" s="14">
        <f>SUM(C18:C19)</f>
        <v>0</v>
      </c>
      <c r="D20" s="14"/>
      <c r="E20" s="15"/>
      <c r="F20" s="14"/>
    </row>
    <row r="21" spans="1:6" x14ac:dyDescent="0.2">
      <c r="A21" s="8"/>
      <c r="B21" s="8"/>
      <c r="C21" s="8"/>
      <c r="D21" s="8"/>
      <c r="E21" s="8"/>
      <c r="F21" s="8"/>
    </row>
    <row r="22" spans="1:6" x14ac:dyDescent="0.2">
      <c r="A22" s="13" t="s">
        <v>44</v>
      </c>
      <c r="B22" s="13" t="s">
        <v>45</v>
      </c>
      <c r="C22" s="8"/>
      <c r="D22" s="8"/>
      <c r="E22" s="8"/>
      <c r="F22" s="8"/>
    </row>
    <row r="23" spans="1:6" x14ac:dyDescent="0.2">
      <c r="A23" s="8"/>
      <c r="B23" s="13" t="s">
        <v>46</v>
      </c>
      <c r="C23" s="14"/>
      <c r="D23" s="14">
        <v>-73559</v>
      </c>
      <c r="E23" s="15">
        <v>0</v>
      </c>
      <c r="F23" s="14">
        <f>SUM(C23:D23)</f>
        <v>-73559</v>
      </c>
    </row>
    <row r="24" spans="1:6" x14ac:dyDescent="0.2">
      <c r="A24" s="8"/>
      <c r="B24" s="8"/>
      <c r="C24" s="8"/>
      <c r="D24" s="8"/>
      <c r="E24" s="8"/>
      <c r="F24" s="8"/>
    </row>
    <row r="25" spans="1:6" x14ac:dyDescent="0.2">
      <c r="A25" s="13" t="s">
        <v>36</v>
      </c>
      <c r="B25" s="8"/>
      <c r="C25" s="8"/>
      <c r="D25" s="8"/>
      <c r="E25" s="8"/>
      <c r="F25" s="8"/>
    </row>
    <row r="26" spans="1:6" ht="45" customHeight="1" x14ac:dyDescent="0.2">
      <c r="A26" s="8"/>
      <c r="B26" s="17" t="s">
        <v>47</v>
      </c>
      <c r="C26" s="14">
        <v>0</v>
      </c>
      <c r="D26" s="14">
        <v>0</v>
      </c>
      <c r="E26" s="15" t="s">
        <v>48</v>
      </c>
      <c r="F26" s="14">
        <v>0</v>
      </c>
    </row>
  </sheetData>
  <mergeCells count="3">
    <mergeCell ref="A6:C6"/>
    <mergeCell ref="A7:C7"/>
    <mergeCell ref="A3:C3"/>
  </mergeCells>
  <pageMargins left="0.7" right="0.7" top="0.75" bottom="0.75" header="0.3" footer="0.3"/>
  <pageSetup paperSize="9" scale="9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6061C-DA6B-4062-90D2-4427EEBC6FE0}">
  <sheetPr>
    <pageSetUpPr fitToPage="1"/>
  </sheetPr>
  <dimension ref="A1:F28"/>
  <sheetViews>
    <sheetView workbookViewId="0">
      <selection activeCell="D15" sqref="D15"/>
    </sheetView>
  </sheetViews>
  <sheetFormatPr defaultRowHeight="12.75" x14ac:dyDescent="0.2"/>
  <cols>
    <col min="1" max="1" width="7.28515625" customWidth="1"/>
    <col min="2" max="2" width="78.42578125" customWidth="1"/>
    <col min="3" max="3" width="13.42578125" customWidth="1"/>
    <col min="4" max="4" width="16.7109375" customWidth="1"/>
    <col min="5" max="5" width="11.5703125" customWidth="1"/>
    <col min="6" max="6" width="13.42578125" customWidth="1"/>
    <col min="257" max="257" width="7.28515625" customWidth="1"/>
    <col min="258" max="258" width="78.42578125" customWidth="1"/>
    <col min="259" max="259" width="13.42578125" customWidth="1"/>
    <col min="260" max="260" width="16.7109375" customWidth="1"/>
    <col min="261" max="261" width="11.5703125" customWidth="1"/>
    <col min="262" max="262" width="13.42578125" customWidth="1"/>
    <col min="513" max="513" width="7.28515625" customWidth="1"/>
    <col min="514" max="514" width="78.42578125" customWidth="1"/>
    <col min="515" max="515" width="13.42578125" customWidth="1"/>
    <col min="516" max="516" width="16.7109375" customWidth="1"/>
    <col min="517" max="517" width="11.5703125" customWidth="1"/>
    <col min="518" max="518" width="13.42578125" customWidth="1"/>
    <col min="769" max="769" width="7.28515625" customWidth="1"/>
    <col min="770" max="770" width="78.42578125" customWidth="1"/>
    <col min="771" max="771" width="13.42578125" customWidth="1"/>
    <col min="772" max="772" width="16.7109375" customWidth="1"/>
    <col min="773" max="773" width="11.5703125" customWidth="1"/>
    <col min="774" max="774" width="13.42578125" customWidth="1"/>
    <col min="1025" max="1025" width="7.28515625" customWidth="1"/>
    <col min="1026" max="1026" width="78.42578125" customWidth="1"/>
    <col min="1027" max="1027" width="13.42578125" customWidth="1"/>
    <col min="1028" max="1028" width="16.7109375" customWidth="1"/>
    <col min="1029" max="1029" width="11.5703125" customWidth="1"/>
    <col min="1030" max="1030" width="13.42578125" customWidth="1"/>
    <col min="1281" max="1281" width="7.28515625" customWidth="1"/>
    <col min="1282" max="1282" width="78.42578125" customWidth="1"/>
    <col min="1283" max="1283" width="13.42578125" customWidth="1"/>
    <col min="1284" max="1284" width="16.7109375" customWidth="1"/>
    <col min="1285" max="1285" width="11.5703125" customWidth="1"/>
    <col min="1286" max="1286" width="13.42578125" customWidth="1"/>
    <col min="1537" max="1537" width="7.28515625" customWidth="1"/>
    <col min="1538" max="1538" width="78.42578125" customWidth="1"/>
    <col min="1539" max="1539" width="13.42578125" customWidth="1"/>
    <col min="1540" max="1540" width="16.7109375" customWidth="1"/>
    <col min="1541" max="1541" width="11.5703125" customWidth="1"/>
    <col min="1542" max="1542" width="13.42578125" customWidth="1"/>
    <col min="1793" max="1793" width="7.28515625" customWidth="1"/>
    <col min="1794" max="1794" width="78.42578125" customWidth="1"/>
    <col min="1795" max="1795" width="13.42578125" customWidth="1"/>
    <col min="1796" max="1796" width="16.7109375" customWidth="1"/>
    <col min="1797" max="1797" width="11.5703125" customWidth="1"/>
    <col min="1798" max="1798" width="13.42578125" customWidth="1"/>
    <col min="2049" max="2049" width="7.28515625" customWidth="1"/>
    <col min="2050" max="2050" width="78.42578125" customWidth="1"/>
    <col min="2051" max="2051" width="13.42578125" customWidth="1"/>
    <col min="2052" max="2052" width="16.7109375" customWidth="1"/>
    <col min="2053" max="2053" width="11.5703125" customWidth="1"/>
    <col min="2054" max="2054" width="13.42578125" customWidth="1"/>
    <col min="2305" max="2305" width="7.28515625" customWidth="1"/>
    <col min="2306" max="2306" width="78.42578125" customWidth="1"/>
    <col min="2307" max="2307" width="13.42578125" customWidth="1"/>
    <col min="2308" max="2308" width="16.7109375" customWidth="1"/>
    <col min="2309" max="2309" width="11.5703125" customWidth="1"/>
    <col min="2310" max="2310" width="13.42578125" customWidth="1"/>
    <col min="2561" max="2561" width="7.28515625" customWidth="1"/>
    <col min="2562" max="2562" width="78.42578125" customWidth="1"/>
    <col min="2563" max="2563" width="13.42578125" customWidth="1"/>
    <col min="2564" max="2564" width="16.7109375" customWidth="1"/>
    <col min="2565" max="2565" width="11.5703125" customWidth="1"/>
    <col min="2566" max="2566" width="13.42578125" customWidth="1"/>
    <col min="2817" max="2817" width="7.28515625" customWidth="1"/>
    <col min="2818" max="2818" width="78.42578125" customWidth="1"/>
    <col min="2819" max="2819" width="13.42578125" customWidth="1"/>
    <col min="2820" max="2820" width="16.7109375" customWidth="1"/>
    <col min="2821" max="2821" width="11.5703125" customWidth="1"/>
    <col min="2822" max="2822" width="13.42578125" customWidth="1"/>
    <col min="3073" max="3073" width="7.28515625" customWidth="1"/>
    <col min="3074" max="3074" width="78.42578125" customWidth="1"/>
    <col min="3075" max="3075" width="13.42578125" customWidth="1"/>
    <col min="3076" max="3076" width="16.7109375" customWidth="1"/>
    <col min="3077" max="3077" width="11.5703125" customWidth="1"/>
    <col min="3078" max="3078" width="13.42578125" customWidth="1"/>
    <col min="3329" max="3329" width="7.28515625" customWidth="1"/>
    <col min="3330" max="3330" width="78.42578125" customWidth="1"/>
    <col min="3331" max="3331" width="13.42578125" customWidth="1"/>
    <col min="3332" max="3332" width="16.7109375" customWidth="1"/>
    <col min="3333" max="3333" width="11.5703125" customWidth="1"/>
    <col min="3334" max="3334" width="13.42578125" customWidth="1"/>
    <col min="3585" max="3585" width="7.28515625" customWidth="1"/>
    <col min="3586" max="3586" width="78.42578125" customWidth="1"/>
    <col min="3587" max="3587" width="13.42578125" customWidth="1"/>
    <col min="3588" max="3588" width="16.7109375" customWidth="1"/>
    <col min="3589" max="3589" width="11.5703125" customWidth="1"/>
    <col min="3590" max="3590" width="13.42578125" customWidth="1"/>
    <col min="3841" max="3841" width="7.28515625" customWidth="1"/>
    <col min="3842" max="3842" width="78.42578125" customWidth="1"/>
    <col min="3843" max="3843" width="13.42578125" customWidth="1"/>
    <col min="3844" max="3844" width="16.7109375" customWidth="1"/>
    <col min="3845" max="3845" width="11.5703125" customWidth="1"/>
    <col min="3846" max="3846" width="13.42578125" customWidth="1"/>
    <col min="4097" max="4097" width="7.28515625" customWidth="1"/>
    <col min="4098" max="4098" width="78.42578125" customWidth="1"/>
    <col min="4099" max="4099" width="13.42578125" customWidth="1"/>
    <col min="4100" max="4100" width="16.7109375" customWidth="1"/>
    <col min="4101" max="4101" width="11.5703125" customWidth="1"/>
    <col min="4102" max="4102" width="13.42578125" customWidth="1"/>
    <col min="4353" max="4353" width="7.28515625" customWidth="1"/>
    <col min="4354" max="4354" width="78.42578125" customWidth="1"/>
    <col min="4355" max="4355" width="13.42578125" customWidth="1"/>
    <col min="4356" max="4356" width="16.7109375" customWidth="1"/>
    <col min="4357" max="4357" width="11.5703125" customWidth="1"/>
    <col min="4358" max="4358" width="13.42578125" customWidth="1"/>
    <col min="4609" max="4609" width="7.28515625" customWidth="1"/>
    <col min="4610" max="4610" width="78.42578125" customWidth="1"/>
    <col min="4611" max="4611" width="13.42578125" customWidth="1"/>
    <col min="4612" max="4612" width="16.7109375" customWidth="1"/>
    <col min="4613" max="4613" width="11.5703125" customWidth="1"/>
    <col min="4614" max="4614" width="13.42578125" customWidth="1"/>
    <col min="4865" max="4865" width="7.28515625" customWidth="1"/>
    <col min="4866" max="4866" width="78.42578125" customWidth="1"/>
    <col min="4867" max="4867" width="13.42578125" customWidth="1"/>
    <col min="4868" max="4868" width="16.7109375" customWidth="1"/>
    <col min="4869" max="4869" width="11.5703125" customWidth="1"/>
    <col min="4870" max="4870" width="13.42578125" customWidth="1"/>
    <col min="5121" max="5121" width="7.28515625" customWidth="1"/>
    <col min="5122" max="5122" width="78.42578125" customWidth="1"/>
    <col min="5123" max="5123" width="13.42578125" customWidth="1"/>
    <col min="5124" max="5124" width="16.7109375" customWidth="1"/>
    <col min="5125" max="5125" width="11.5703125" customWidth="1"/>
    <col min="5126" max="5126" width="13.42578125" customWidth="1"/>
    <col min="5377" max="5377" width="7.28515625" customWidth="1"/>
    <col min="5378" max="5378" width="78.42578125" customWidth="1"/>
    <col min="5379" max="5379" width="13.42578125" customWidth="1"/>
    <col min="5380" max="5380" width="16.7109375" customWidth="1"/>
    <col min="5381" max="5381" width="11.5703125" customWidth="1"/>
    <col min="5382" max="5382" width="13.42578125" customWidth="1"/>
    <col min="5633" max="5633" width="7.28515625" customWidth="1"/>
    <col min="5634" max="5634" width="78.42578125" customWidth="1"/>
    <col min="5635" max="5635" width="13.42578125" customWidth="1"/>
    <col min="5636" max="5636" width="16.7109375" customWidth="1"/>
    <col min="5637" max="5637" width="11.5703125" customWidth="1"/>
    <col min="5638" max="5638" width="13.42578125" customWidth="1"/>
    <col min="5889" max="5889" width="7.28515625" customWidth="1"/>
    <col min="5890" max="5890" width="78.42578125" customWidth="1"/>
    <col min="5891" max="5891" width="13.42578125" customWidth="1"/>
    <col min="5892" max="5892" width="16.7109375" customWidth="1"/>
    <col min="5893" max="5893" width="11.5703125" customWidth="1"/>
    <col min="5894" max="5894" width="13.42578125" customWidth="1"/>
    <col min="6145" max="6145" width="7.28515625" customWidth="1"/>
    <col min="6146" max="6146" width="78.42578125" customWidth="1"/>
    <col min="6147" max="6147" width="13.42578125" customWidth="1"/>
    <col min="6148" max="6148" width="16.7109375" customWidth="1"/>
    <col min="6149" max="6149" width="11.5703125" customWidth="1"/>
    <col min="6150" max="6150" width="13.42578125" customWidth="1"/>
    <col min="6401" max="6401" width="7.28515625" customWidth="1"/>
    <col min="6402" max="6402" width="78.42578125" customWidth="1"/>
    <col min="6403" max="6403" width="13.42578125" customWidth="1"/>
    <col min="6404" max="6404" width="16.7109375" customWidth="1"/>
    <col min="6405" max="6405" width="11.5703125" customWidth="1"/>
    <col min="6406" max="6406" width="13.42578125" customWidth="1"/>
    <col min="6657" max="6657" width="7.28515625" customWidth="1"/>
    <col min="6658" max="6658" width="78.42578125" customWidth="1"/>
    <col min="6659" max="6659" width="13.42578125" customWidth="1"/>
    <col min="6660" max="6660" width="16.7109375" customWidth="1"/>
    <col min="6661" max="6661" width="11.5703125" customWidth="1"/>
    <col min="6662" max="6662" width="13.42578125" customWidth="1"/>
    <col min="6913" max="6913" width="7.28515625" customWidth="1"/>
    <col min="6914" max="6914" width="78.42578125" customWidth="1"/>
    <col min="6915" max="6915" width="13.42578125" customWidth="1"/>
    <col min="6916" max="6916" width="16.7109375" customWidth="1"/>
    <col min="6917" max="6917" width="11.5703125" customWidth="1"/>
    <col min="6918" max="6918" width="13.42578125" customWidth="1"/>
    <col min="7169" max="7169" width="7.28515625" customWidth="1"/>
    <col min="7170" max="7170" width="78.42578125" customWidth="1"/>
    <col min="7171" max="7171" width="13.42578125" customWidth="1"/>
    <col min="7172" max="7172" width="16.7109375" customWidth="1"/>
    <col min="7173" max="7173" width="11.5703125" customWidth="1"/>
    <col min="7174" max="7174" width="13.42578125" customWidth="1"/>
    <col min="7425" max="7425" width="7.28515625" customWidth="1"/>
    <col min="7426" max="7426" width="78.42578125" customWidth="1"/>
    <col min="7427" max="7427" width="13.42578125" customWidth="1"/>
    <col min="7428" max="7428" width="16.7109375" customWidth="1"/>
    <col min="7429" max="7429" width="11.5703125" customWidth="1"/>
    <col min="7430" max="7430" width="13.42578125" customWidth="1"/>
    <col min="7681" max="7681" width="7.28515625" customWidth="1"/>
    <col min="7682" max="7682" width="78.42578125" customWidth="1"/>
    <col min="7683" max="7683" width="13.42578125" customWidth="1"/>
    <col min="7684" max="7684" width="16.7109375" customWidth="1"/>
    <col min="7685" max="7685" width="11.5703125" customWidth="1"/>
    <col min="7686" max="7686" width="13.42578125" customWidth="1"/>
    <col min="7937" max="7937" width="7.28515625" customWidth="1"/>
    <col min="7938" max="7938" width="78.42578125" customWidth="1"/>
    <col min="7939" max="7939" width="13.42578125" customWidth="1"/>
    <col min="7940" max="7940" width="16.7109375" customWidth="1"/>
    <col min="7941" max="7941" width="11.5703125" customWidth="1"/>
    <col min="7942" max="7942" width="13.42578125" customWidth="1"/>
    <col min="8193" max="8193" width="7.28515625" customWidth="1"/>
    <col min="8194" max="8194" width="78.42578125" customWidth="1"/>
    <col min="8195" max="8195" width="13.42578125" customWidth="1"/>
    <col min="8196" max="8196" width="16.7109375" customWidth="1"/>
    <col min="8197" max="8197" width="11.5703125" customWidth="1"/>
    <col min="8198" max="8198" width="13.42578125" customWidth="1"/>
    <col min="8449" max="8449" width="7.28515625" customWidth="1"/>
    <col min="8450" max="8450" width="78.42578125" customWidth="1"/>
    <col min="8451" max="8451" width="13.42578125" customWidth="1"/>
    <col min="8452" max="8452" width="16.7109375" customWidth="1"/>
    <col min="8453" max="8453" width="11.5703125" customWidth="1"/>
    <col min="8454" max="8454" width="13.42578125" customWidth="1"/>
    <col min="8705" max="8705" width="7.28515625" customWidth="1"/>
    <col min="8706" max="8706" width="78.42578125" customWidth="1"/>
    <col min="8707" max="8707" width="13.42578125" customWidth="1"/>
    <col min="8708" max="8708" width="16.7109375" customWidth="1"/>
    <col min="8709" max="8709" width="11.5703125" customWidth="1"/>
    <col min="8710" max="8710" width="13.42578125" customWidth="1"/>
    <col min="8961" max="8961" width="7.28515625" customWidth="1"/>
    <col min="8962" max="8962" width="78.42578125" customWidth="1"/>
    <col min="8963" max="8963" width="13.42578125" customWidth="1"/>
    <col min="8964" max="8964" width="16.7109375" customWidth="1"/>
    <col min="8965" max="8965" width="11.5703125" customWidth="1"/>
    <col min="8966" max="8966" width="13.42578125" customWidth="1"/>
    <col min="9217" max="9217" width="7.28515625" customWidth="1"/>
    <col min="9218" max="9218" width="78.42578125" customWidth="1"/>
    <col min="9219" max="9219" width="13.42578125" customWidth="1"/>
    <col min="9220" max="9220" width="16.7109375" customWidth="1"/>
    <col min="9221" max="9221" width="11.5703125" customWidth="1"/>
    <col min="9222" max="9222" width="13.42578125" customWidth="1"/>
    <col min="9473" max="9473" width="7.28515625" customWidth="1"/>
    <col min="9474" max="9474" width="78.42578125" customWidth="1"/>
    <col min="9475" max="9475" width="13.42578125" customWidth="1"/>
    <col min="9476" max="9476" width="16.7109375" customWidth="1"/>
    <col min="9477" max="9477" width="11.5703125" customWidth="1"/>
    <col min="9478" max="9478" width="13.42578125" customWidth="1"/>
    <col min="9729" max="9729" width="7.28515625" customWidth="1"/>
    <col min="9730" max="9730" width="78.42578125" customWidth="1"/>
    <col min="9731" max="9731" width="13.42578125" customWidth="1"/>
    <col min="9732" max="9732" width="16.7109375" customWidth="1"/>
    <col min="9733" max="9733" width="11.5703125" customWidth="1"/>
    <col min="9734" max="9734" width="13.42578125" customWidth="1"/>
    <col min="9985" max="9985" width="7.28515625" customWidth="1"/>
    <col min="9986" max="9986" width="78.42578125" customWidth="1"/>
    <col min="9987" max="9987" width="13.42578125" customWidth="1"/>
    <col min="9988" max="9988" width="16.7109375" customWidth="1"/>
    <col min="9989" max="9989" width="11.5703125" customWidth="1"/>
    <col min="9990" max="9990" width="13.42578125" customWidth="1"/>
    <col min="10241" max="10241" width="7.28515625" customWidth="1"/>
    <col min="10242" max="10242" width="78.42578125" customWidth="1"/>
    <col min="10243" max="10243" width="13.42578125" customWidth="1"/>
    <col min="10244" max="10244" width="16.7109375" customWidth="1"/>
    <col min="10245" max="10245" width="11.5703125" customWidth="1"/>
    <col min="10246" max="10246" width="13.42578125" customWidth="1"/>
    <col min="10497" max="10497" width="7.28515625" customWidth="1"/>
    <col min="10498" max="10498" width="78.42578125" customWidth="1"/>
    <col min="10499" max="10499" width="13.42578125" customWidth="1"/>
    <col min="10500" max="10500" width="16.7109375" customWidth="1"/>
    <col min="10501" max="10501" width="11.5703125" customWidth="1"/>
    <col min="10502" max="10502" width="13.42578125" customWidth="1"/>
    <col min="10753" max="10753" width="7.28515625" customWidth="1"/>
    <col min="10754" max="10754" width="78.42578125" customWidth="1"/>
    <col min="10755" max="10755" width="13.42578125" customWidth="1"/>
    <col min="10756" max="10756" width="16.7109375" customWidth="1"/>
    <col min="10757" max="10757" width="11.5703125" customWidth="1"/>
    <col min="10758" max="10758" width="13.42578125" customWidth="1"/>
    <col min="11009" max="11009" width="7.28515625" customWidth="1"/>
    <col min="11010" max="11010" width="78.42578125" customWidth="1"/>
    <col min="11011" max="11011" width="13.42578125" customWidth="1"/>
    <col min="11012" max="11012" width="16.7109375" customWidth="1"/>
    <col min="11013" max="11013" width="11.5703125" customWidth="1"/>
    <col min="11014" max="11014" width="13.42578125" customWidth="1"/>
    <col min="11265" max="11265" width="7.28515625" customWidth="1"/>
    <col min="11266" max="11266" width="78.42578125" customWidth="1"/>
    <col min="11267" max="11267" width="13.42578125" customWidth="1"/>
    <col min="11268" max="11268" width="16.7109375" customWidth="1"/>
    <col min="11269" max="11269" width="11.5703125" customWidth="1"/>
    <col min="11270" max="11270" width="13.42578125" customWidth="1"/>
    <col min="11521" max="11521" width="7.28515625" customWidth="1"/>
    <col min="11522" max="11522" width="78.42578125" customWidth="1"/>
    <col min="11523" max="11523" width="13.42578125" customWidth="1"/>
    <col min="11524" max="11524" width="16.7109375" customWidth="1"/>
    <col min="11525" max="11525" width="11.5703125" customWidth="1"/>
    <col min="11526" max="11526" width="13.42578125" customWidth="1"/>
    <col min="11777" max="11777" width="7.28515625" customWidth="1"/>
    <col min="11778" max="11778" width="78.42578125" customWidth="1"/>
    <col min="11779" max="11779" width="13.42578125" customWidth="1"/>
    <col min="11780" max="11780" width="16.7109375" customWidth="1"/>
    <col min="11781" max="11781" width="11.5703125" customWidth="1"/>
    <col min="11782" max="11782" width="13.42578125" customWidth="1"/>
    <col min="12033" max="12033" width="7.28515625" customWidth="1"/>
    <col min="12034" max="12034" width="78.42578125" customWidth="1"/>
    <col min="12035" max="12035" width="13.42578125" customWidth="1"/>
    <col min="12036" max="12036" width="16.7109375" customWidth="1"/>
    <col min="12037" max="12037" width="11.5703125" customWidth="1"/>
    <col min="12038" max="12038" width="13.42578125" customWidth="1"/>
    <col min="12289" max="12289" width="7.28515625" customWidth="1"/>
    <col min="12290" max="12290" width="78.42578125" customWidth="1"/>
    <col min="12291" max="12291" width="13.42578125" customWidth="1"/>
    <col min="12292" max="12292" width="16.7109375" customWidth="1"/>
    <col min="12293" max="12293" width="11.5703125" customWidth="1"/>
    <col min="12294" max="12294" width="13.42578125" customWidth="1"/>
    <col min="12545" max="12545" width="7.28515625" customWidth="1"/>
    <col min="12546" max="12546" width="78.42578125" customWidth="1"/>
    <col min="12547" max="12547" width="13.42578125" customWidth="1"/>
    <col min="12548" max="12548" width="16.7109375" customWidth="1"/>
    <col min="12549" max="12549" width="11.5703125" customWidth="1"/>
    <col min="12550" max="12550" width="13.42578125" customWidth="1"/>
    <col min="12801" max="12801" width="7.28515625" customWidth="1"/>
    <col min="12802" max="12802" width="78.42578125" customWidth="1"/>
    <col min="12803" max="12803" width="13.42578125" customWidth="1"/>
    <col min="12804" max="12804" width="16.7109375" customWidth="1"/>
    <col min="12805" max="12805" width="11.5703125" customWidth="1"/>
    <col min="12806" max="12806" width="13.42578125" customWidth="1"/>
    <col min="13057" max="13057" width="7.28515625" customWidth="1"/>
    <col min="13058" max="13058" width="78.42578125" customWidth="1"/>
    <col min="13059" max="13059" width="13.42578125" customWidth="1"/>
    <col min="13060" max="13060" width="16.7109375" customWidth="1"/>
    <col min="13061" max="13061" width="11.5703125" customWidth="1"/>
    <col min="13062" max="13062" width="13.42578125" customWidth="1"/>
    <col min="13313" max="13313" width="7.28515625" customWidth="1"/>
    <col min="13314" max="13314" width="78.42578125" customWidth="1"/>
    <col min="13315" max="13315" width="13.42578125" customWidth="1"/>
    <col min="13316" max="13316" width="16.7109375" customWidth="1"/>
    <col min="13317" max="13317" width="11.5703125" customWidth="1"/>
    <col min="13318" max="13318" width="13.42578125" customWidth="1"/>
    <col min="13569" max="13569" width="7.28515625" customWidth="1"/>
    <col min="13570" max="13570" width="78.42578125" customWidth="1"/>
    <col min="13571" max="13571" width="13.42578125" customWidth="1"/>
    <col min="13572" max="13572" width="16.7109375" customWidth="1"/>
    <col min="13573" max="13573" width="11.5703125" customWidth="1"/>
    <col min="13574" max="13574" width="13.42578125" customWidth="1"/>
    <col min="13825" max="13825" width="7.28515625" customWidth="1"/>
    <col min="13826" max="13826" width="78.42578125" customWidth="1"/>
    <col min="13827" max="13827" width="13.42578125" customWidth="1"/>
    <col min="13828" max="13828" width="16.7109375" customWidth="1"/>
    <col min="13829" max="13829" width="11.5703125" customWidth="1"/>
    <col min="13830" max="13830" width="13.42578125" customWidth="1"/>
    <col min="14081" max="14081" width="7.28515625" customWidth="1"/>
    <col min="14082" max="14082" width="78.42578125" customWidth="1"/>
    <col min="14083" max="14083" width="13.42578125" customWidth="1"/>
    <col min="14084" max="14084" width="16.7109375" customWidth="1"/>
    <col min="14085" max="14085" width="11.5703125" customWidth="1"/>
    <col min="14086" max="14086" width="13.42578125" customWidth="1"/>
    <col min="14337" max="14337" width="7.28515625" customWidth="1"/>
    <col min="14338" max="14338" width="78.42578125" customWidth="1"/>
    <col min="14339" max="14339" width="13.42578125" customWidth="1"/>
    <col min="14340" max="14340" width="16.7109375" customWidth="1"/>
    <col min="14341" max="14341" width="11.5703125" customWidth="1"/>
    <col min="14342" max="14342" width="13.42578125" customWidth="1"/>
    <col min="14593" max="14593" width="7.28515625" customWidth="1"/>
    <col min="14594" max="14594" width="78.42578125" customWidth="1"/>
    <col min="14595" max="14595" width="13.42578125" customWidth="1"/>
    <col min="14596" max="14596" width="16.7109375" customWidth="1"/>
    <col min="14597" max="14597" width="11.5703125" customWidth="1"/>
    <col min="14598" max="14598" width="13.42578125" customWidth="1"/>
    <col min="14849" max="14849" width="7.28515625" customWidth="1"/>
    <col min="14850" max="14850" width="78.42578125" customWidth="1"/>
    <col min="14851" max="14851" width="13.42578125" customWidth="1"/>
    <col min="14852" max="14852" width="16.7109375" customWidth="1"/>
    <col min="14853" max="14853" width="11.5703125" customWidth="1"/>
    <col min="14854" max="14854" width="13.42578125" customWidth="1"/>
    <col min="15105" max="15105" width="7.28515625" customWidth="1"/>
    <col min="15106" max="15106" width="78.42578125" customWidth="1"/>
    <col min="15107" max="15107" width="13.42578125" customWidth="1"/>
    <col min="15108" max="15108" width="16.7109375" customWidth="1"/>
    <col min="15109" max="15109" width="11.5703125" customWidth="1"/>
    <col min="15110" max="15110" width="13.42578125" customWidth="1"/>
    <col min="15361" max="15361" width="7.28515625" customWidth="1"/>
    <col min="15362" max="15362" width="78.42578125" customWidth="1"/>
    <col min="15363" max="15363" width="13.42578125" customWidth="1"/>
    <col min="15364" max="15364" width="16.7109375" customWidth="1"/>
    <col min="15365" max="15365" width="11.5703125" customWidth="1"/>
    <col min="15366" max="15366" width="13.42578125" customWidth="1"/>
    <col min="15617" max="15617" width="7.28515625" customWidth="1"/>
    <col min="15618" max="15618" width="78.42578125" customWidth="1"/>
    <col min="15619" max="15619" width="13.42578125" customWidth="1"/>
    <col min="15620" max="15620" width="16.7109375" customWidth="1"/>
    <col min="15621" max="15621" width="11.5703125" customWidth="1"/>
    <col min="15622" max="15622" width="13.42578125" customWidth="1"/>
    <col min="15873" max="15873" width="7.28515625" customWidth="1"/>
    <col min="15874" max="15874" width="78.42578125" customWidth="1"/>
    <col min="15875" max="15875" width="13.42578125" customWidth="1"/>
    <col min="15876" max="15876" width="16.7109375" customWidth="1"/>
    <col min="15877" max="15877" width="11.5703125" customWidth="1"/>
    <col min="15878" max="15878" width="13.42578125" customWidth="1"/>
    <col min="16129" max="16129" width="7.28515625" customWidth="1"/>
    <col min="16130" max="16130" width="78.42578125" customWidth="1"/>
    <col min="16131" max="16131" width="13.42578125" customWidth="1"/>
    <col min="16132" max="16132" width="16.7109375" customWidth="1"/>
    <col min="16133" max="16133" width="11.5703125" customWidth="1"/>
    <col min="16134" max="16134" width="13.42578125" customWidth="1"/>
  </cols>
  <sheetData>
    <row r="1" spans="1:6" s="45" customFormat="1" x14ac:dyDescent="0.2">
      <c r="A1" s="45" t="s">
        <v>92</v>
      </c>
    </row>
    <row r="2" spans="1:6" s="45" customFormat="1" x14ac:dyDescent="0.2">
      <c r="A2" s="45" t="s">
        <v>93</v>
      </c>
    </row>
    <row r="3" spans="1:6" x14ac:dyDescent="0.2">
      <c r="A3" s="65" t="s">
        <v>94</v>
      </c>
      <c r="B3" s="65"/>
      <c r="C3" s="65"/>
    </row>
    <row r="4" spans="1:6" s="45" customFormat="1" x14ac:dyDescent="0.2">
      <c r="A4" s="45" t="s">
        <v>95</v>
      </c>
    </row>
    <row r="5" spans="1:6" s="45" customFormat="1" x14ac:dyDescent="0.2"/>
    <row r="6" spans="1:6" x14ac:dyDescent="0.2">
      <c r="A6" s="63" t="s">
        <v>30</v>
      </c>
      <c r="B6" s="63"/>
      <c r="C6" s="63"/>
      <c r="D6" s="63"/>
      <c r="E6" s="63"/>
      <c r="F6" s="63"/>
    </row>
    <row r="7" spans="1:6" x14ac:dyDescent="0.2">
      <c r="A7" s="63"/>
      <c r="B7" s="63"/>
      <c r="C7" s="63"/>
      <c r="D7" s="63"/>
      <c r="E7" s="63"/>
      <c r="F7" s="63"/>
    </row>
    <row r="8" spans="1:6" ht="15.75" x14ac:dyDescent="0.25">
      <c r="A8" s="7"/>
      <c r="B8" s="63" t="s">
        <v>31</v>
      </c>
      <c r="C8" s="63"/>
      <c r="D8" s="63"/>
      <c r="E8" s="63"/>
      <c r="F8" s="63"/>
    </row>
    <row r="9" spans="1:6" x14ac:dyDescent="0.2">
      <c r="A9" s="65"/>
      <c r="B9" s="65"/>
      <c r="C9" s="1"/>
      <c r="D9" s="2"/>
    </row>
    <row r="11" spans="1:6" ht="38.25" x14ac:dyDescent="0.2">
      <c r="A11" s="3" t="s">
        <v>0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</row>
    <row r="12" spans="1:6" x14ac:dyDescent="0.2">
      <c r="A12" s="66" t="s">
        <v>6</v>
      </c>
      <c r="B12" s="65"/>
      <c r="C12" s="65"/>
      <c r="D12" s="65"/>
      <c r="E12" s="65"/>
      <c r="F12" s="65"/>
    </row>
    <row r="13" spans="1:6" x14ac:dyDescent="0.2">
      <c r="A13" s="4" t="s">
        <v>7</v>
      </c>
      <c r="B13" s="4" t="s">
        <v>8</v>
      </c>
      <c r="C13" s="5">
        <f>SUM(C14:C17)</f>
        <v>1086150</v>
      </c>
      <c r="D13" s="50">
        <f>SUM(D14:D17)</f>
        <v>73818</v>
      </c>
      <c r="E13" s="57">
        <f>SUM(E14:E17)</f>
        <v>0</v>
      </c>
      <c r="F13" s="5">
        <f>SUM(F14:F17)</f>
        <v>1159968</v>
      </c>
    </row>
    <row r="14" spans="1:6" x14ac:dyDescent="0.2">
      <c r="A14" t="s">
        <v>10</v>
      </c>
      <c r="B14" t="s">
        <v>11</v>
      </c>
      <c r="C14" s="6">
        <v>970200</v>
      </c>
      <c r="D14" s="6">
        <v>73818</v>
      </c>
      <c r="E14" s="58">
        <v>0</v>
      </c>
      <c r="F14" s="6">
        <f t="shared" ref="F14:F22" si="0">SUM(C14:D14)</f>
        <v>1044018</v>
      </c>
    </row>
    <row r="15" spans="1:6" x14ac:dyDescent="0.2">
      <c r="A15" t="s">
        <v>12</v>
      </c>
      <c r="B15" t="s">
        <v>13</v>
      </c>
      <c r="C15" s="6">
        <v>3500</v>
      </c>
      <c r="D15" s="6">
        <v>0</v>
      </c>
      <c r="E15" s="58">
        <v>0</v>
      </c>
      <c r="F15" s="6">
        <f t="shared" si="0"/>
        <v>3500</v>
      </c>
    </row>
    <row r="16" spans="1:6" x14ac:dyDescent="0.2">
      <c r="A16" t="s">
        <v>14</v>
      </c>
      <c r="B16" t="s">
        <v>15</v>
      </c>
      <c r="C16" s="6">
        <v>800</v>
      </c>
      <c r="D16" s="6">
        <v>0</v>
      </c>
      <c r="E16" s="58">
        <v>0</v>
      </c>
      <c r="F16" s="6">
        <f t="shared" si="0"/>
        <v>800</v>
      </c>
    </row>
    <row r="17" spans="1:6" x14ac:dyDescent="0.2">
      <c r="A17" s="9">
        <v>67</v>
      </c>
      <c r="B17" t="s">
        <v>32</v>
      </c>
      <c r="C17" s="6">
        <v>111650</v>
      </c>
      <c r="D17" s="6">
        <v>0</v>
      </c>
      <c r="E17" s="58">
        <v>0</v>
      </c>
      <c r="F17" s="6">
        <f t="shared" si="0"/>
        <v>111650</v>
      </c>
    </row>
    <row r="18" spans="1:6" x14ac:dyDescent="0.2">
      <c r="A18" s="4" t="s">
        <v>16</v>
      </c>
      <c r="B18" s="4" t="s">
        <v>17</v>
      </c>
      <c r="C18" s="5">
        <f>SUM(C19:C22)</f>
        <v>1062250</v>
      </c>
      <c r="D18" s="5">
        <f>SUM(D19:D22)</f>
        <v>609</v>
      </c>
      <c r="E18" s="60">
        <f>D18/C18</f>
        <v>5.7331136738056018E-4</v>
      </c>
      <c r="F18" s="5">
        <f t="shared" si="0"/>
        <v>1062859</v>
      </c>
    </row>
    <row r="19" spans="1:6" x14ac:dyDescent="0.2">
      <c r="A19" t="s">
        <v>18</v>
      </c>
      <c r="B19" t="s">
        <v>19</v>
      </c>
      <c r="C19" s="6">
        <v>889350</v>
      </c>
      <c r="D19" s="6">
        <v>200</v>
      </c>
      <c r="E19" s="59">
        <f>D19/C19</f>
        <v>2.2488334176645866E-4</v>
      </c>
      <c r="F19" s="6">
        <f t="shared" si="0"/>
        <v>889550</v>
      </c>
    </row>
    <row r="20" spans="1:6" x14ac:dyDescent="0.2">
      <c r="A20" t="s">
        <v>20</v>
      </c>
      <c r="B20" t="s">
        <v>21</v>
      </c>
      <c r="C20" s="6">
        <v>162500</v>
      </c>
      <c r="D20" s="6">
        <v>409</v>
      </c>
      <c r="E20" s="59">
        <f>D20/C20</f>
        <v>2.5169230769230768E-3</v>
      </c>
      <c r="F20" s="6">
        <f t="shared" si="0"/>
        <v>162909</v>
      </c>
    </row>
    <row r="21" spans="1:6" x14ac:dyDescent="0.2">
      <c r="A21" t="s">
        <v>22</v>
      </c>
      <c r="B21" t="s">
        <v>23</v>
      </c>
      <c r="C21" s="6">
        <v>10000</v>
      </c>
      <c r="D21" s="6">
        <v>0</v>
      </c>
      <c r="E21" s="58">
        <v>0</v>
      </c>
      <c r="F21" s="47">
        <f t="shared" si="0"/>
        <v>10000</v>
      </c>
    </row>
    <row r="22" spans="1:6" x14ac:dyDescent="0.2">
      <c r="A22" t="s">
        <v>24</v>
      </c>
      <c r="B22" t="s">
        <v>25</v>
      </c>
      <c r="C22" s="6">
        <v>400</v>
      </c>
      <c r="D22" s="6">
        <v>0</v>
      </c>
      <c r="E22" s="58">
        <v>0</v>
      </c>
      <c r="F22" s="6">
        <f t="shared" si="0"/>
        <v>400</v>
      </c>
    </row>
    <row r="23" spans="1:6" x14ac:dyDescent="0.2">
      <c r="A23" s="4" t="s">
        <v>26</v>
      </c>
      <c r="B23" s="4" t="s">
        <v>27</v>
      </c>
      <c r="C23" s="5">
        <f>SUM(C24)</f>
        <v>23900</v>
      </c>
      <c r="D23" s="5">
        <f>SUM(D24)</f>
        <v>-350</v>
      </c>
      <c r="E23" s="60">
        <f>D23/C23</f>
        <v>-1.4644351464435146E-2</v>
      </c>
      <c r="F23" s="5">
        <f>SUM(F24)</f>
        <v>23550</v>
      </c>
    </row>
    <row r="24" spans="1:6" x14ac:dyDescent="0.2">
      <c r="A24" t="s">
        <v>28</v>
      </c>
      <c r="B24" t="s">
        <v>29</v>
      </c>
      <c r="C24" s="6">
        <v>23900</v>
      </c>
      <c r="D24" s="6">
        <v>-350</v>
      </c>
      <c r="E24" s="59">
        <f>D24/C24</f>
        <v>-1.4644351464435146E-2</v>
      </c>
      <c r="F24" s="6">
        <f>SUM(C24+D24)</f>
        <v>23550</v>
      </c>
    </row>
    <row r="26" spans="1:6" x14ac:dyDescent="0.2">
      <c r="A26" s="66" t="s">
        <v>96</v>
      </c>
      <c r="B26" s="65"/>
      <c r="C26" s="65"/>
      <c r="D26" s="65"/>
      <c r="E26" s="65"/>
      <c r="F26" s="65"/>
    </row>
    <row r="27" spans="1:6" x14ac:dyDescent="0.2">
      <c r="A27" s="62">
        <v>9</v>
      </c>
      <c r="B27" s="4" t="s">
        <v>97</v>
      </c>
      <c r="C27" s="50">
        <f>SUM(C28:C31)</f>
        <v>0</v>
      </c>
      <c r="D27" s="50">
        <f>SUM(D28:D31)</f>
        <v>73559</v>
      </c>
      <c r="E27" s="57">
        <v>100</v>
      </c>
      <c r="F27" s="50">
        <f>SUM(F28:F31)</f>
        <v>73559</v>
      </c>
    </row>
    <row r="28" spans="1:6" x14ac:dyDescent="0.2">
      <c r="A28" s="56">
        <v>92</v>
      </c>
      <c r="B28" s="56" t="s">
        <v>98</v>
      </c>
      <c r="C28" s="47">
        <v>0</v>
      </c>
      <c r="D28" s="47">
        <f>SUM(D13-D18-D23)</f>
        <v>73559</v>
      </c>
      <c r="E28" s="59">
        <v>1</v>
      </c>
      <c r="F28" s="47">
        <f>SUM(C28+D28)</f>
        <v>73559</v>
      </c>
    </row>
  </sheetData>
  <mergeCells count="6">
    <mergeCell ref="A26:F26"/>
    <mergeCell ref="A3:C3"/>
    <mergeCell ref="A9:B9"/>
    <mergeCell ref="A12:F12"/>
    <mergeCell ref="A6:F7"/>
    <mergeCell ref="B8:F8"/>
  </mergeCells>
  <pageMargins left="0.75" right="0.75" top="1" bottom="1" header="0.5" footer="0.5"/>
  <pageSetup scale="87" fitToHeight="0" orientation="landscape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E09098-6B9B-436E-BF7F-4C176FE5DCCE}">
  <dimension ref="A1:F12"/>
  <sheetViews>
    <sheetView workbookViewId="0">
      <selection activeCell="D27" sqref="D27"/>
    </sheetView>
  </sheetViews>
  <sheetFormatPr defaultRowHeight="12.75" x14ac:dyDescent="0.2"/>
  <cols>
    <col min="2" max="2" width="48" customWidth="1"/>
    <col min="3" max="3" width="20.85546875" customWidth="1"/>
    <col min="4" max="4" width="18" customWidth="1"/>
    <col min="5" max="5" width="14.7109375" customWidth="1"/>
    <col min="6" max="6" width="20.140625" customWidth="1"/>
  </cols>
  <sheetData>
    <row r="1" spans="1:6" s="45" customFormat="1" x14ac:dyDescent="0.2">
      <c r="A1" s="45" t="s">
        <v>92</v>
      </c>
    </row>
    <row r="2" spans="1:6" s="45" customFormat="1" x14ac:dyDescent="0.2">
      <c r="A2" s="45" t="s">
        <v>93</v>
      </c>
    </row>
    <row r="3" spans="1:6" s="45" customFormat="1" x14ac:dyDescent="0.2">
      <c r="A3" s="65" t="s">
        <v>94</v>
      </c>
      <c r="B3" s="65"/>
      <c r="C3" s="65"/>
    </row>
    <row r="4" spans="1:6" s="45" customFormat="1" x14ac:dyDescent="0.2">
      <c r="A4" s="45" t="s">
        <v>95</v>
      </c>
    </row>
    <row r="5" spans="1:6" ht="15.75" x14ac:dyDescent="0.25">
      <c r="A5" s="63" t="s">
        <v>49</v>
      </c>
      <c r="B5" s="63"/>
      <c r="C5" s="63"/>
      <c r="D5" s="63"/>
      <c r="E5" s="63"/>
      <c r="F5" s="63"/>
    </row>
    <row r="6" spans="1:6" ht="15.75" x14ac:dyDescent="0.25">
      <c r="A6" s="63" t="s">
        <v>91</v>
      </c>
      <c r="B6" s="63"/>
      <c r="C6" s="63"/>
      <c r="D6" s="63"/>
      <c r="E6" s="63"/>
      <c r="F6" s="63"/>
    </row>
    <row r="7" spans="1:6" x14ac:dyDescent="0.2">
      <c r="A7" s="8"/>
      <c r="B7" s="8"/>
      <c r="C7" s="8"/>
      <c r="D7" s="8"/>
      <c r="E7" s="8"/>
      <c r="F7" s="8"/>
    </row>
    <row r="8" spans="1:6" ht="25.5" x14ac:dyDescent="0.2">
      <c r="A8" s="17" t="s">
        <v>0</v>
      </c>
      <c r="B8" s="13" t="s">
        <v>50</v>
      </c>
      <c r="C8" s="13" t="s">
        <v>2</v>
      </c>
      <c r="D8" s="13" t="s">
        <v>51</v>
      </c>
      <c r="E8" s="17" t="s">
        <v>4</v>
      </c>
      <c r="F8" s="13" t="s">
        <v>5</v>
      </c>
    </row>
    <row r="9" spans="1:6" x14ac:dyDescent="0.2">
      <c r="A9" s="13" t="s">
        <v>52</v>
      </c>
      <c r="B9" s="13"/>
      <c r="C9" s="14">
        <f>SUM(C10)</f>
        <v>1086150</v>
      </c>
      <c r="D9" s="48">
        <f t="shared" ref="D9:F9" si="0">SUM(D10)</f>
        <v>259</v>
      </c>
      <c r="E9" s="48">
        <f t="shared" si="0"/>
        <v>2.4766913698302653E-2</v>
      </c>
      <c r="F9" s="48">
        <f t="shared" si="0"/>
        <v>1086409</v>
      </c>
    </row>
    <row r="10" spans="1:6" x14ac:dyDescent="0.2">
      <c r="A10" s="18" t="s">
        <v>53</v>
      </c>
      <c r="B10" s="18"/>
      <c r="C10" s="19">
        <f>SUM(C11:C12)</f>
        <v>1086150</v>
      </c>
      <c r="D10" s="19">
        <f t="shared" ref="D10:F10" si="1">SUM(D11:D12)</f>
        <v>259</v>
      </c>
      <c r="E10" s="19">
        <f t="shared" si="1"/>
        <v>2.4766913698302653E-2</v>
      </c>
      <c r="F10" s="19">
        <f t="shared" si="1"/>
        <v>1086409</v>
      </c>
    </row>
    <row r="11" spans="1:6" x14ac:dyDescent="0.2">
      <c r="A11" s="20" t="s">
        <v>54</v>
      </c>
      <c r="B11" s="20"/>
      <c r="C11" s="21">
        <v>1045750</v>
      </c>
      <c r="D11" s="21">
        <v>259</v>
      </c>
      <c r="E11" s="21">
        <f>SUM(D11/C11*100)</f>
        <v>2.4766913698302653E-2</v>
      </c>
      <c r="F11" s="21">
        <f>SUM(C11:D11)</f>
        <v>1046009</v>
      </c>
    </row>
    <row r="12" spans="1:6" x14ac:dyDescent="0.2">
      <c r="A12" s="20" t="s">
        <v>55</v>
      </c>
      <c r="B12" s="20"/>
      <c r="C12" s="21">
        <v>40400</v>
      </c>
      <c r="D12" s="21">
        <v>0</v>
      </c>
      <c r="E12" s="21">
        <v>0</v>
      </c>
      <c r="F12" s="21">
        <v>40400</v>
      </c>
    </row>
  </sheetData>
  <mergeCells count="3">
    <mergeCell ref="A5:F5"/>
    <mergeCell ref="A6:F6"/>
    <mergeCell ref="A3:C3"/>
  </mergeCells>
  <pageMargins left="0.7" right="0.7" top="0.75" bottom="0.75" header="0.3" footer="0.3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052C1-49A8-4FCE-80B2-B43AE40E9B7D}">
  <sheetPr>
    <pageSetUpPr fitToPage="1"/>
  </sheetPr>
  <dimension ref="A1:F47"/>
  <sheetViews>
    <sheetView tabSelected="1" workbookViewId="0">
      <selection activeCell="D26" sqref="D26"/>
    </sheetView>
  </sheetViews>
  <sheetFormatPr defaultRowHeight="12.75" x14ac:dyDescent="0.2"/>
  <cols>
    <col min="1" max="1" width="10" style="8" customWidth="1"/>
    <col min="2" max="2" width="72.42578125" style="8" customWidth="1"/>
    <col min="3" max="3" width="13.42578125" style="8" customWidth="1"/>
    <col min="4" max="4" width="17.140625" style="8" customWidth="1"/>
    <col min="5" max="5" width="11.5703125" style="8" customWidth="1"/>
    <col min="6" max="6" width="13.42578125" style="8" customWidth="1"/>
    <col min="7" max="256" width="9.140625" style="8"/>
    <col min="257" max="257" width="10" style="8" customWidth="1"/>
    <col min="258" max="258" width="72.42578125" style="8" customWidth="1"/>
    <col min="259" max="259" width="13.42578125" style="8" customWidth="1"/>
    <col min="260" max="260" width="17.140625" style="8" customWidth="1"/>
    <col min="261" max="261" width="11.5703125" style="8" customWidth="1"/>
    <col min="262" max="262" width="13.42578125" style="8" customWidth="1"/>
    <col min="263" max="512" width="9.140625" style="8"/>
    <col min="513" max="513" width="10" style="8" customWidth="1"/>
    <col min="514" max="514" width="72.42578125" style="8" customWidth="1"/>
    <col min="515" max="515" width="13.42578125" style="8" customWidth="1"/>
    <col min="516" max="516" width="17.140625" style="8" customWidth="1"/>
    <col min="517" max="517" width="11.5703125" style="8" customWidth="1"/>
    <col min="518" max="518" width="13.42578125" style="8" customWidth="1"/>
    <col min="519" max="768" width="9.140625" style="8"/>
    <col min="769" max="769" width="10" style="8" customWidth="1"/>
    <col min="770" max="770" width="72.42578125" style="8" customWidth="1"/>
    <col min="771" max="771" width="13.42578125" style="8" customWidth="1"/>
    <col min="772" max="772" width="17.140625" style="8" customWidth="1"/>
    <col min="773" max="773" width="11.5703125" style="8" customWidth="1"/>
    <col min="774" max="774" width="13.42578125" style="8" customWidth="1"/>
    <col min="775" max="1024" width="9.140625" style="8"/>
    <col min="1025" max="1025" width="10" style="8" customWidth="1"/>
    <col min="1026" max="1026" width="72.42578125" style="8" customWidth="1"/>
    <col min="1027" max="1027" width="13.42578125" style="8" customWidth="1"/>
    <col min="1028" max="1028" width="17.140625" style="8" customWidth="1"/>
    <col min="1029" max="1029" width="11.5703125" style="8" customWidth="1"/>
    <col min="1030" max="1030" width="13.42578125" style="8" customWidth="1"/>
    <col min="1031" max="1280" width="9.140625" style="8"/>
    <col min="1281" max="1281" width="10" style="8" customWidth="1"/>
    <col min="1282" max="1282" width="72.42578125" style="8" customWidth="1"/>
    <col min="1283" max="1283" width="13.42578125" style="8" customWidth="1"/>
    <col min="1284" max="1284" width="17.140625" style="8" customWidth="1"/>
    <col min="1285" max="1285" width="11.5703125" style="8" customWidth="1"/>
    <col min="1286" max="1286" width="13.42578125" style="8" customWidth="1"/>
    <col min="1287" max="1536" width="9.140625" style="8"/>
    <col min="1537" max="1537" width="10" style="8" customWidth="1"/>
    <col min="1538" max="1538" width="72.42578125" style="8" customWidth="1"/>
    <col min="1539" max="1539" width="13.42578125" style="8" customWidth="1"/>
    <col min="1540" max="1540" width="17.140625" style="8" customWidth="1"/>
    <col min="1541" max="1541" width="11.5703125" style="8" customWidth="1"/>
    <col min="1542" max="1542" width="13.42578125" style="8" customWidth="1"/>
    <col min="1543" max="1792" width="9.140625" style="8"/>
    <col min="1793" max="1793" width="10" style="8" customWidth="1"/>
    <col min="1794" max="1794" width="72.42578125" style="8" customWidth="1"/>
    <col min="1795" max="1795" width="13.42578125" style="8" customWidth="1"/>
    <col min="1796" max="1796" width="17.140625" style="8" customWidth="1"/>
    <col min="1797" max="1797" width="11.5703125" style="8" customWidth="1"/>
    <col min="1798" max="1798" width="13.42578125" style="8" customWidth="1"/>
    <col min="1799" max="2048" width="9.140625" style="8"/>
    <col min="2049" max="2049" width="10" style="8" customWidth="1"/>
    <col min="2050" max="2050" width="72.42578125" style="8" customWidth="1"/>
    <col min="2051" max="2051" width="13.42578125" style="8" customWidth="1"/>
    <col min="2052" max="2052" width="17.140625" style="8" customWidth="1"/>
    <col min="2053" max="2053" width="11.5703125" style="8" customWidth="1"/>
    <col min="2054" max="2054" width="13.42578125" style="8" customWidth="1"/>
    <col min="2055" max="2304" width="9.140625" style="8"/>
    <col min="2305" max="2305" width="10" style="8" customWidth="1"/>
    <col min="2306" max="2306" width="72.42578125" style="8" customWidth="1"/>
    <col min="2307" max="2307" width="13.42578125" style="8" customWidth="1"/>
    <col min="2308" max="2308" width="17.140625" style="8" customWidth="1"/>
    <col min="2309" max="2309" width="11.5703125" style="8" customWidth="1"/>
    <col min="2310" max="2310" width="13.42578125" style="8" customWidth="1"/>
    <col min="2311" max="2560" width="9.140625" style="8"/>
    <col min="2561" max="2561" width="10" style="8" customWidth="1"/>
    <col min="2562" max="2562" width="72.42578125" style="8" customWidth="1"/>
    <col min="2563" max="2563" width="13.42578125" style="8" customWidth="1"/>
    <col min="2564" max="2564" width="17.140625" style="8" customWidth="1"/>
    <col min="2565" max="2565" width="11.5703125" style="8" customWidth="1"/>
    <col min="2566" max="2566" width="13.42578125" style="8" customWidth="1"/>
    <col min="2567" max="2816" width="9.140625" style="8"/>
    <col min="2817" max="2817" width="10" style="8" customWidth="1"/>
    <col min="2818" max="2818" width="72.42578125" style="8" customWidth="1"/>
    <col min="2819" max="2819" width="13.42578125" style="8" customWidth="1"/>
    <col min="2820" max="2820" width="17.140625" style="8" customWidth="1"/>
    <col min="2821" max="2821" width="11.5703125" style="8" customWidth="1"/>
    <col min="2822" max="2822" width="13.42578125" style="8" customWidth="1"/>
    <col min="2823" max="3072" width="9.140625" style="8"/>
    <col min="3073" max="3073" width="10" style="8" customWidth="1"/>
    <col min="3074" max="3074" width="72.42578125" style="8" customWidth="1"/>
    <col min="3075" max="3075" width="13.42578125" style="8" customWidth="1"/>
    <col min="3076" max="3076" width="17.140625" style="8" customWidth="1"/>
    <col min="3077" max="3077" width="11.5703125" style="8" customWidth="1"/>
    <col min="3078" max="3078" width="13.42578125" style="8" customWidth="1"/>
    <col min="3079" max="3328" width="9.140625" style="8"/>
    <col min="3329" max="3329" width="10" style="8" customWidth="1"/>
    <col min="3330" max="3330" width="72.42578125" style="8" customWidth="1"/>
    <col min="3331" max="3331" width="13.42578125" style="8" customWidth="1"/>
    <col min="3332" max="3332" width="17.140625" style="8" customWidth="1"/>
    <col min="3333" max="3333" width="11.5703125" style="8" customWidth="1"/>
    <col min="3334" max="3334" width="13.42578125" style="8" customWidth="1"/>
    <col min="3335" max="3584" width="9.140625" style="8"/>
    <col min="3585" max="3585" width="10" style="8" customWidth="1"/>
    <col min="3586" max="3586" width="72.42578125" style="8" customWidth="1"/>
    <col min="3587" max="3587" width="13.42578125" style="8" customWidth="1"/>
    <col min="3588" max="3588" width="17.140625" style="8" customWidth="1"/>
    <col min="3589" max="3589" width="11.5703125" style="8" customWidth="1"/>
    <col min="3590" max="3590" width="13.42578125" style="8" customWidth="1"/>
    <col min="3591" max="3840" width="9.140625" style="8"/>
    <col min="3841" max="3841" width="10" style="8" customWidth="1"/>
    <col min="3842" max="3842" width="72.42578125" style="8" customWidth="1"/>
    <col min="3843" max="3843" width="13.42578125" style="8" customWidth="1"/>
    <col min="3844" max="3844" width="17.140625" style="8" customWidth="1"/>
    <col min="3845" max="3845" width="11.5703125" style="8" customWidth="1"/>
    <col min="3846" max="3846" width="13.42578125" style="8" customWidth="1"/>
    <col min="3847" max="4096" width="9.140625" style="8"/>
    <col min="4097" max="4097" width="10" style="8" customWidth="1"/>
    <col min="4098" max="4098" width="72.42578125" style="8" customWidth="1"/>
    <col min="4099" max="4099" width="13.42578125" style="8" customWidth="1"/>
    <col min="4100" max="4100" width="17.140625" style="8" customWidth="1"/>
    <col min="4101" max="4101" width="11.5703125" style="8" customWidth="1"/>
    <col min="4102" max="4102" width="13.42578125" style="8" customWidth="1"/>
    <col min="4103" max="4352" width="9.140625" style="8"/>
    <col min="4353" max="4353" width="10" style="8" customWidth="1"/>
    <col min="4354" max="4354" width="72.42578125" style="8" customWidth="1"/>
    <col min="4355" max="4355" width="13.42578125" style="8" customWidth="1"/>
    <col min="4356" max="4356" width="17.140625" style="8" customWidth="1"/>
    <col min="4357" max="4357" width="11.5703125" style="8" customWidth="1"/>
    <col min="4358" max="4358" width="13.42578125" style="8" customWidth="1"/>
    <col min="4359" max="4608" width="9.140625" style="8"/>
    <col min="4609" max="4609" width="10" style="8" customWidth="1"/>
    <col min="4610" max="4610" width="72.42578125" style="8" customWidth="1"/>
    <col min="4611" max="4611" width="13.42578125" style="8" customWidth="1"/>
    <col min="4612" max="4612" width="17.140625" style="8" customWidth="1"/>
    <col min="4613" max="4613" width="11.5703125" style="8" customWidth="1"/>
    <col min="4614" max="4614" width="13.42578125" style="8" customWidth="1"/>
    <col min="4615" max="4864" width="9.140625" style="8"/>
    <col min="4865" max="4865" width="10" style="8" customWidth="1"/>
    <col min="4866" max="4866" width="72.42578125" style="8" customWidth="1"/>
    <col min="4867" max="4867" width="13.42578125" style="8" customWidth="1"/>
    <col min="4868" max="4868" width="17.140625" style="8" customWidth="1"/>
    <col min="4869" max="4869" width="11.5703125" style="8" customWidth="1"/>
    <col min="4870" max="4870" width="13.42578125" style="8" customWidth="1"/>
    <col min="4871" max="5120" width="9.140625" style="8"/>
    <col min="5121" max="5121" width="10" style="8" customWidth="1"/>
    <col min="5122" max="5122" width="72.42578125" style="8" customWidth="1"/>
    <col min="5123" max="5123" width="13.42578125" style="8" customWidth="1"/>
    <col min="5124" max="5124" width="17.140625" style="8" customWidth="1"/>
    <col min="5125" max="5125" width="11.5703125" style="8" customWidth="1"/>
    <col min="5126" max="5126" width="13.42578125" style="8" customWidth="1"/>
    <col min="5127" max="5376" width="9.140625" style="8"/>
    <col min="5377" max="5377" width="10" style="8" customWidth="1"/>
    <col min="5378" max="5378" width="72.42578125" style="8" customWidth="1"/>
    <col min="5379" max="5379" width="13.42578125" style="8" customWidth="1"/>
    <col min="5380" max="5380" width="17.140625" style="8" customWidth="1"/>
    <col min="5381" max="5381" width="11.5703125" style="8" customWidth="1"/>
    <col min="5382" max="5382" width="13.42578125" style="8" customWidth="1"/>
    <col min="5383" max="5632" width="9.140625" style="8"/>
    <col min="5633" max="5633" width="10" style="8" customWidth="1"/>
    <col min="5634" max="5634" width="72.42578125" style="8" customWidth="1"/>
    <col min="5635" max="5635" width="13.42578125" style="8" customWidth="1"/>
    <col min="5636" max="5636" width="17.140625" style="8" customWidth="1"/>
    <col min="5637" max="5637" width="11.5703125" style="8" customWidth="1"/>
    <col min="5638" max="5638" width="13.42578125" style="8" customWidth="1"/>
    <col min="5639" max="5888" width="9.140625" style="8"/>
    <col min="5889" max="5889" width="10" style="8" customWidth="1"/>
    <col min="5890" max="5890" width="72.42578125" style="8" customWidth="1"/>
    <col min="5891" max="5891" width="13.42578125" style="8" customWidth="1"/>
    <col min="5892" max="5892" width="17.140625" style="8" customWidth="1"/>
    <col min="5893" max="5893" width="11.5703125" style="8" customWidth="1"/>
    <col min="5894" max="5894" width="13.42578125" style="8" customWidth="1"/>
    <col min="5895" max="6144" width="9.140625" style="8"/>
    <col min="6145" max="6145" width="10" style="8" customWidth="1"/>
    <col min="6146" max="6146" width="72.42578125" style="8" customWidth="1"/>
    <col min="6147" max="6147" width="13.42578125" style="8" customWidth="1"/>
    <col min="6148" max="6148" width="17.140625" style="8" customWidth="1"/>
    <col min="6149" max="6149" width="11.5703125" style="8" customWidth="1"/>
    <col min="6150" max="6150" width="13.42578125" style="8" customWidth="1"/>
    <col min="6151" max="6400" width="9.140625" style="8"/>
    <col min="6401" max="6401" width="10" style="8" customWidth="1"/>
    <col min="6402" max="6402" width="72.42578125" style="8" customWidth="1"/>
    <col min="6403" max="6403" width="13.42578125" style="8" customWidth="1"/>
    <col min="6404" max="6404" width="17.140625" style="8" customWidth="1"/>
    <col min="6405" max="6405" width="11.5703125" style="8" customWidth="1"/>
    <col min="6406" max="6406" width="13.42578125" style="8" customWidth="1"/>
    <col min="6407" max="6656" width="9.140625" style="8"/>
    <col min="6657" max="6657" width="10" style="8" customWidth="1"/>
    <col min="6658" max="6658" width="72.42578125" style="8" customWidth="1"/>
    <col min="6659" max="6659" width="13.42578125" style="8" customWidth="1"/>
    <col min="6660" max="6660" width="17.140625" style="8" customWidth="1"/>
    <col min="6661" max="6661" width="11.5703125" style="8" customWidth="1"/>
    <col min="6662" max="6662" width="13.42578125" style="8" customWidth="1"/>
    <col min="6663" max="6912" width="9.140625" style="8"/>
    <col min="6913" max="6913" width="10" style="8" customWidth="1"/>
    <col min="6914" max="6914" width="72.42578125" style="8" customWidth="1"/>
    <col min="6915" max="6915" width="13.42578125" style="8" customWidth="1"/>
    <col min="6916" max="6916" width="17.140625" style="8" customWidth="1"/>
    <col min="6917" max="6917" width="11.5703125" style="8" customWidth="1"/>
    <col min="6918" max="6918" width="13.42578125" style="8" customWidth="1"/>
    <col min="6919" max="7168" width="9.140625" style="8"/>
    <col min="7169" max="7169" width="10" style="8" customWidth="1"/>
    <col min="7170" max="7170" width="72.42578125" style="8" customWidth="1"/>
    <col min="7171" max="7171" width="13.42578125" style="8" customWidth="1"/>
    <col min="7172" max="7172" width="17.140625" style="8" customWidth="1"/>
    <col min="7173" max="7173" width="11.5703125" style="8" customWidth="1"/>
    <col min="7174" max="7174" width="13.42578125" style="8" customWidth="1"/>
    <col min="7175" max="7424" width="9.140625" style="8"/>
    <col min="7425" max="7425" width="10" style="8" customWidth="1"/>
    <col min="7426" max="7426" width="72.42578125" style="8" customWidth="1"/>
    <col min="7427" max="7427" width="13.42578125" style="8" customWidth="1"/>
    <col min="7428" max="7428" width="17.140625" style="8" customWidth="1"/>
    <col min="7429" max="7429" width="11.5703125" style="8" customWidth="1"/>
    <col min="7430" max="7430" width="13.42578125" style="8" customWidth="1"/>
    <col min="7431" max="7680" width="9.140625" style="8"/>
    <col min="7681" max="7681" width="10" style="8" customWidth="1"/>
    <col min="7682" max="7682" width="72.42578125" style="8" customWidth="1"/>
    <col min="7683" max="7683" width="13.42578125" style="8" customWidth="1"/>
    <col min="7684" max="7684" width="17.140625" style="8" customWidth="1"/>
    <col min="7685" max="7685" width="11.5703125" style="8" customWidth="1"/>
    <col min="7686" max="7686" width="13.42578125" style="8" customWidth="1"/>
    <col min="7687" max="7936" width="9.140625" style="8"/>
    <col min="7937" max="7937" width="10" style="8" customWidth="1"/>
    <col min="7938" max="7938" width="72.42578125" style="8" customWidth="1"/>
    <col min="7939" max="7939" width="13.42578125" style="8" customWidth="1"/>
    <col min="7940" max="7940" width="17.140625" style="8" customWidth="1"/>
    <col min="7941" max="7941" width="11.5703125" style="8" customWidth="1"/>
    <col min="7942" max="7942" width="13.42578125" style="8" customWidth="1"/>
    <col min="7943" max="8192" width="9.140625" style="8"/>
    <col min="8193" max="8193" width="10" style="8" customWidth="1"/>
    <col min="8194" max="8194" width="72.42578125" style="8" customWidth="1"/>
    <col min="8195" max="8195" width="13.42578125" style="8" customWidth="1"/>
    <col min="8196" max="8196" width="17.140625" style="8" customWidth="1"/>
    <col min="8197" max="8197" width="11.5703125" style="8" customWidth="1"/>
    <col min="8198" max="8198" width="13.42578125" style="8" customWidth="1"/>
    <col min="8199" max="8448" width="9.140625" style="8"/>
    <col min="8449" max="8449" width="10" style="8" customWidth="1"/>
    <col min="8450" max="8450" width="72.42578125" style="8" customWidth="1"/>
    <col min="8451" max="8451" width="13.42578125" style="8" customWidth="1"/>
    <col min="8452" max="8452" width="17.140625" style="8" customWidth="1"/>
    <col min="8453" max="8453" width="11.5703125" style="8" customWidth="1"/>
    <col min="8454" max="8454" width="13.42578125" style="8" customWidth="1"/>
    <col min="8455" max="8704" width="9.140625" style="8"/>
    <col min="8705" max="8705" width="10" style="8" customWidth="1"/>
    <col min="8706" max="8706" width="72.42578125" style="8" customWidth="1"/>
    <col min="8707" max="8707" width="13.42578125" style="8" customWidth="1"/>
    <col min="8708" max="8708" width="17.140625" style="8" customWidth="1"/>
    <col min="8709" max="8709" width="11.5703125" style="8" customWidth="1"/>
    <col min="8710" max="8710" width="13.42578125" style="8" customWidth="1"/>
    <col min="8711" max="8960" width="9.140625" style="8"/>
    <col min="8961" max="8961" width="10" style="8" customWidth="1"/>
    <col min="8962" max="8962" width="72.42578125" style="8" customWidth="1"/>
    <col min="8963" max="8963" width="13.42578125" style="8" customWidth="1"/>
    <col min="8964" max="8964" width="17.140625" style="8" customWidth="1"/>
    <col min="8965" max="8965" width="11.5703125" style="8" customWidth="1"/>
    <col min="8966" max="8966" width="13.42578125" style="8" customWidth="1"/>
    <col min="8967" max="9216" width="9.140625" style="8"/>
    <col min="9217" max="9217" width="10" style="8" customWidth="1"/>
    <col min="9218" max="9218" width="72.42578125" style="8" customWidth="1"/>
    <col min="9219" max="9219" width="13.42578125" style="8" customWidth="1"/>
    <col min="9220" max="9220" width="17.140625" style="8" customWidth="1"/>
    <col min="9221" max="9221" width="11.5703125" style="8" customWidth="1"/>
    <col min="9222" max="9222" width="13.42578125" style="8" customWidth="1"/>
    <col min="9223" max="9472" width="9.140625" style="8"/>
    <col min="9473" max="9473" width="10" style="8" customWidth="1"/>
    <col min="9474" max="9474" width="72.42578125" style="8" customWidth="1"/>
    <col min="9475" max="9475" width="13.42578125" style="8" customWidth="1"/>
    <col min="9476" max="9476" width="17.140625" style="8" customWidth="1"/>
    <col min="9477" max="9477" width="11.5703125" style="8" customWidth="1"/>
    <col min="9478" max="9478" width="13.42578125" style="8" customWidth="1"/>
    <col min="9479" max="9728" width="9.140625" style="8"/>
    <col min="9729" max="9729" width="10" style="8" customWidth="1"/>
    <col min="9730" max="9730" width="72.42578125" style="8" customWidth="1"/>
    <col min="9731" max="9731" width="13.42578125" style="8" customWidth="1"/>
    <col min="9732" max="9732" width="17.140625" style="8" customWidth="1"/>
    <col min="9733" max="9733" width="11.5703125" style="8" customWidth="1"/>
    <col min="9734" max="9734" width="13.42578125" style="8" customWidth="1"/>
    <col min="9735" max="9984" width="9.140625" style="8"/>
    <col min="9985" max="9985" width="10" style="8" customWidth="1"/>
    <col min="9986" max="9986" width="72.42578125" style="8" customWidth="1"/>
    <col min="9987" max="9987" width="13.42578125" style="8" customWidth="1"/>
    <col min="9988" max="9988" width="17.140625" style="8" customWidth="1"/>
    <col min="9989" max="9989" width="11.5703125" style="8" customWidth="1"/>
    <col min="9990" max="9990" width="13.42578125" style="8" customWidth="1"/>
    <col min="9991" max="10240" width="9.140625" style="8"/>
    <col min="10241" max="10241" width="10" style="8" customWidth="1"/>
    <col min="10242" max="10242" width="72.42578125" style="8" customWidth="1"/>
    <col min="10243" max="10243" width="13.42578125" style="8" customWidth="1"/>
    <col min="10244" max="10244" width="17.140625" style="8" customWidth="1"/>
    <col min="10245" max="10245" width="11.5703125" style="8" customWidth="1"/>
    <col min="10246" max="10246" width="13.42578125" style="8" customWidth="1"/>
    <col min="10247" max="10496" width="9.140625" style="8"/>
    <col min="10497" max="10497" width="10" style="8" customWidth="1"/>
    <col min="10498" max="10498" width="72.42578125" style="8" customWidth="1"/>
    <col min="10499" max="10499" width="13.42578125" style="8" customWidth="1"/>
    <col min="10500" max="10500" width="17.140625" style="8" customWidth="1"/>
    <col min="10501" max="10501" width="11.5703125" style="8" customWidth="1"/>
    <col min="10502" max="10502" width="13.42578125" style="8" customWidth="1"/>
    <col min="10503" max="10752" width="9.140625" style="8"/>
    <col min="10753" max="10753" width="10" style="8" customWidth="1"/>
    <col min="10754" max="10754" width="72.42578125" style="8" customWidth="1"/>
    <col min="10755" max="10755" width="13.42578125" style="8" customWidth="1"/>
    <col min="10756" max="10756" width="17.140625" style="8" customWidth="1"/>
    <col min="10757" max="10757" width="11.5703125" style="8" customWidth="1"/>
    <col min="10758" max="10758" width="13.42578125" style="8" customWidth="1"/>
    <col min="10759" max="11008" width="9.140625" style="8"/>
    <col min="11009" max="11009" width="10" style="8" customWidth="1"/>
    <col min="11010" max="11010" width="72.42578125" style="8" customWidth="1"/>
    <col min="11011" max="11011" width="13.42578125" style="8" customWidth="1"/>
    <col min="11012" max="11012" width="17.140625" style="8" customWidth="1"/>
    <col min="11013" max="11013" width="11.5703125" style="8" customWidth="1"/>
    <col min="11014" max="11014" width="13.42578125" style="8" customWidth="1"/>
    <col min="11015" max="11264" width="9.140625" style="8"/>
    <col min="11265" max="11265" width="10" style="8" customWidth="1"/>
    <col min="11266" max="11266" width="72.42578125" style="8" customWidth="1"/>
    <col min="11267" max="11267" width="13.42578125" style="8" customWidth="1"/>
    <col min="11268" max="11268" width="17.140625" style="8" customWidth="1"/>
    <col min="11269" max="11269" width="11.5703125" style="8" customWidth="1"/>
    <col min="11270" max="11270" width="13.42578125" style="8" customWidth="1"/>
    <col min="11271" max="11520" width="9.140625" style="8"/>
    <col min="11521" max="11521" width="10" style="8" customWidth="1"/>
    <col min="11522" max="11522" width="72.42578125" style="8" customWidth="1"/>
    <col min="11523" max="11523" width="13.42578125" style="8" customWidth="1"/>
    <col min="11524" max="11524" width="17.140625" style="8" customWidth="1"/>
    <col min="11525" max="11525" width="11.5703125" style="8" customWidth="1"/>
    <col min="11526" max="11526" width="13.42578125" style="8" customWidth="1"/>
    <col min="11527" max="11776" width="9.140625" style="8"/>
    <col min="11777" max="11777" width="10" style="8" customWidth="1"/>
    <col min="11778" max="11778" width="72.42578125" style="8" customWidth="1"/>
    <col min="11779" max="11779" width="13.42578125" style="8" customWidth="1"/>
    <col min="11780" max="11780" width="17.140625" style="8" customWidth="1"/>
    <col min="11781" max="11781" width="11.5703125" style="8" customWidth="1"/>
    <col min="11782" max="11782" width="13.42578125" style="8" customWidth="1"/>
    <col min="11783" max="12032" width="9.140625" style="8"/>
    <col min="12033" max="12033" width="10" style="8" customWidth="1"/>
    <col min="12034" max="12034" width="72.42578125" style="8" customWidth="1"/>
    <col min="12035" max="12035" width="13.42578125" style="8" customWidth="1"/>
    <col min="12036" max="12036" width="17.140625" style="8" customWidth="1"/>
    <col min="12037" max="12037" width="11.5703125" style="8" customWidth="1"/>
    <col min="12038" max="12038" width="13.42578125" style="8" customWidth="1"/>
    <col min="12039" max="12288" width="9.140625" style="8"/>
    <col min="12289" max="12289" width="10" style="8" customWidth="1"/>
    <col min="12290" max="12290" width="72.42578125" style="8" customWidth="1"/>
    <col min="12291" max="12291" width="13.42578125" style="8" customWidth="1"/>
    <col min="12292" max="12292" width="17.140625" style="8" customWidth="1"/>
    <col min="12293" max="12293" width="11.5703125" style="8" customWidth="1"/>
    <col min="12294" max="12294" width="13.42578125" style="8" customWidth="1"/>
    <col min="12295" max="12544" width="9.140625" style="8"/>
    <col min="12545" max="12545" width="10" style="8" customWidth="1"/>
    <col min="12546" max="12546" width="72.42578125" style="8" customWidth="1"/>
    <col min="12547" max="12547" width="13.42578125" style="8" customWidth="1"/>
    <col min="12548" max="12548" width="17.140625" style="8" customWidth="1"/>
    <col min="12549" max="12549" width="11.5703125" style="8" customWidth="1"/>
    <col min="12550" max="12550" width="13.42578125" style="8" customWidth="1"/>
    <col min="12551" max="12800" width="9.140625" style="8"/>
    <col min="12801" max="12801" width="10" style="8" customWidth="1"/>
    <col min="12802" max="12802" width="72.42578125" style="8" customWidth="1"/>
    <col min="12803" max="12803" width="13.42578125" style="8" customWidth="1"/>
    <col min="12804" max="12804" width="17.140625" style="8" customWidth="1"/>
    <col min="12805" max="12805" width="11.5703125" style="8" customWidth="1"/>
    <col min="12806" max="12806" width="13.42578125" style="8" customWidth="1"/>
    <col min="12807" max="13056" width="9.140625" style="8"/>
    <col min="13057" max="13057" width="10" style="8" customWidth="1"/>
    <col min="13058" max="13058" width="72.42578125" style="8" customWidth="1"/>
    <col min="13059" max="13059" width="13.42578125" style="8" customWidth="1"/>
    <col min="13060" max="13060" width="17.140625" style="8" customWidth="1"/>
    <col min="13061" max="13061" width="11.5703125" style="8" customWidth="1"/>
    <col min="13062" max="13062" width="13.42578125" style="8" customWidth="1"/>
    <col min="13063" max="13312" width="9.140625" style="8"/>
    <col min="13313" max="13313" width="10" style="8" customWidth="1"/>
    <col min="13314" max="13314" width="72.42578125" style="8" customWidth="1"/>
    <col min="13315" max="13315" width="13.42578125" style="8" customWidth="1"/>
    <col min="13316" max="13316" width="17.140625" style="8" customWidth="1"/>
    <col min="13317" max="13317" width="11.5703125" style="8" customWidth="1"/>
    <col min="13318" max="13318" width="13.42578125" style="8" customWidth="1"/>
    <col min="13319" max="13568" width="9.140625" style="8"/>
    <col min="13569" max="13569" width="10" style="8" customWidth="1"/>
    <col min="13570" max="13570" width="72.42578125" style="8" customWidth="1"/>
    <col min="13571" max="13571" width="13.42578125" style="8" customWidth="1"/>
    <col min="13572" max="13572" width="17.140625" style="8" customWidth="1"/>
    <col min="13573" max="13573" width="11.5703125" style="8" customWidth="1"/>
    <col min="13574" max="13574" width="13.42578125" style="8" customWidth="1"/>
    <col min="13575" max="13824" width="9.140625" style="8"/>
    <col min="13825" max="13825" width="10" style="8" customWidth="1"/>
    <col min="13826" max="13826" width="72.42578125" style="8" customWidth="1"/>
    <col min="13827" max="13827" width="13.42578125" style="8" customWidth="1"/>
    <col min="13828" max="13828" width="17.140625" style="8" customWidth="1"/>
    <col min="13829" max="13829" width="11.5703125" style="8" customWidth="1"/>
    <col min="13830" max="13830" width="13.42578125" style="8" customWidth="1"/>
    <col min="13831" max="14080" width="9.140625" style="8"/>
    <col min="14081" max="14081" width="10" style="8" customWidth="1"/>
    <col min="14082" max="14082" width="72.42578125" style="8" customWidth="1"/>
    <col min="14083" max="14083" width="13.42578125" style="8" customWidth="1"/>
    <col min="14084" max="14084" width="17.140625" style="8" customWidth="1"/>
    <col min="14085" max="14085" width="11.5703125" style="8" customWidth="1"/>
    <col min="14086" max="14086" width="13.42578125" style="8" customWidth="1"/>
    <col min="14087" max="14336" width="9.140625" style="8"/>
    <col min="14337" max="14337" width="10" style="8" customWidth="1"/>
    <col min="14338" max="14338" width="72.42578125" style="8" customWidth="1"/>
    <col min="14339" max="14339" width="13.42578125" style="8" customWidth="1"/>
    <col min="14340" max="14340" width="17.140625" style="8" customWidth="1"/>
    <col min="14341" max="14341" width="11.5703125" style="8" customWidth="1"/>
    <col min="14342" max="14342" width="13.42578125" style="8" customWidth="1"/>
    <col min="14343" max="14592" width="9.140625" style="8"/>
    <col min="14593" max="14593" width="10" style="8" customWidth="1"/>
    <col min="14594" max="14594" width="72.42578125" style="8" customWidth="1"/>
    <col min="14595" max="14595" width="13.42578125" style="8" customWidth="1"/>
    <col min="14596" max="14596" width="17.140625" style="8" customWidth="1"/>
    <col min="14597" max="14597" width="11.5703125" style="8" customWidth="1"/>
    <col min="14598" max="14598" width="13.42578125" style="8" customWidth="1"/>
    <col min="14599" max="14848" width="9.140625" style="8"/>
    <col min="14849" max="14849" width="10" style="8" customWidth="1"/>
    <col min="14850" max="14850" width="72.42578125" style="8" customWidth="1"/>
    <col min="14851" max="14851" width="13.42578125" style="8" customWidth="1"/>
    <col min="14852" max="14852" width="17.140625" style="8" customWidth="1"/>
    <col min="14853" max="14853" width="11.5703125" style="8" customWidth="1"/>
    <col min="14854" max="14854" width="13.42578125" style="8" customWidth="1"/>
    <col min="14855" max="15104" width="9.140625" style="8"/>
    <col min="15105" max="15105" width="10" style="8" customWidth="1"/>
    <col min="15106" max="15106" width="72.42578125" style="8" customWidth="1"/>
    <col min="15107" max="15107" width="13.42578125" style="8" customWidth="1"/>
    <col min="15108" max="15108" width="17.140625" style="8" customWidth="1"/>
    <col min="15109" max="15109" width="11.5703125" style="8" customWidth="1"/>
    <col min="15110" max="15110" width="13.42578125" style="8" customWidth="1"/>
    <col min="15111" max="15360" width="9.140625" style="8"/>
    <col min="15361" max="15361" width="10" style="8" customWidth="1"/>
    <col min="15362" max="15362" width="72.42578125" style="8" customWidth="1"/>
    <col min="15363" max="15363" width="13.42578125" style="8" customWidth="1"/>
    <col min="15364" max="15364" width="17.140625" style="8" customWidth="1"/>
    <col min="15365" max="15365" width="11.5703125" style="8" customWidth="1"/>
    <col min="15366" max="15366" width="13.42578125" style="8" customWidth="1"/>
    <col min="15367" max="15616" width="9.140625" style="8"/>
    <col min="15617" max="15617" width="10" style="8" customWidth="1"/>
    <col min="15618" max="15618" width="72.42578125" style="8" customWidth="1"/>
    <col min="15619" max="15619" width="13.42578125" style="8" customWidth="1"/>
    <col min="15620" max="15620" width="17.140625" style="8" customWidth="1"/>
    <col min="15621" max="15621" width="11.5703125" style="8" customWidth="1"/>
    <col min="15622" max="15622" width="13.42578125" style="8" customWidth="1"/>
    <col min="15623" max="15872" width="9.140625" style="8"/>
    <col min="15873" max="15873" width="10" style="8" customWidth="1"/>
    <col min="15874" max="15874" width="72.42578125" style="8" customWidth="1"/>
    <col min="15875" max="15875" width="13.42578125" style="8" customWidth="1"/>
    <col min="15876" max="15876" width="17.140625" style="8" customWidth="1"/>
    <col min="15877" max="15877" width="11.5703125" style="8" customWidth="1"/>
    <col min="15878" max="15878" width="13.42578125" style="8" customWidth="1"/>
    <col min="15879" max="16128" width="9.140625" style="8"/>
    <col min="16129" max="16129" width="10" style="8" customWidth="1"/>
    <col min="16130" max="16130" width="72.42578125" style="8" customWidth="1"/>
    <col min="16131" max="16131" width="13.42578125" style="8" customWidth="1"/>
    <col min="16132" max="16132" width="17.140625" style="8" customWidth="1"/>
    <col min="16133" max="16133" width="11.5703125" style="8" customWidth="1"/>
    <col min="16134" max="16134" width="13.42578125" style="8" customWidth="1"/>
    <col min="16135" max="16384" width="9.140625" style="8"/>
  </cols>
  <sheetData>
    <row r="1" spans="1:6" x14ac:dyDescent="0.2">
      <c r="A1" s="45" t="s">
        <v>92</v>
      </c>
      <c r="B1" s="45"/>
      <c r="C1" s="45"/>
    </row>
    <row r="2" spans="1:6" x14ac:dyDescent="0.2">
      <c r="A2" s="45" t="s">
        <v>93</v>
      </c>
      <c r="B2" s="45"/>
      <c r="C2" s="45"/>
    </row>
    <row r="3" spans="1:6" x14ac:dyDescent="0.2">
      <c r="A3" s="65" t="s">
        <v>94</v>
      </c>
      <c r="B3" s="65"/>
      <c r="C3" s="65"/>
    </row>
    <row r="4" spans="1:6" x14ac:dyDescent="0.2">
      <c r="A4" s="45" t="s">
        <v>95</v>
      </c>
      <c r="B4" s="45"/>
      <c r="C4" s="45"/>
      <c r="D4" s="22"/>
    </row>
    <row r="5" spans="1:6" ht="15.75" x14ac:dyDescent="0.25">
      <c r="A5" s="63" t="s">
        <v>56</v>
      </c>
      <c r="B5" s="63"/>
      <c r="C5" s="63"/>
      <c r="D5" s="63"/>
      <c r="E5" s="63"/>
      <c r="F5" s="63"/>
    </row>
    <row r="6" spans="1:6" ht="15.75" x14ac:dyDescent="0.25">
      <c r="A6" s="63" t="s">
        <v>31</v>
      </c>
      <c r="B6" s="63"/>
      <c r="C6" s="63"/>
      <c r="D6" s="63"/>
      <c r="E6" s="63"/>
      <c r="F6" s="63"/>
    </row>
    <row r="7" spans="1:6" x14ac:dyDescent="0.2">
      <c r="A7" s="67"/>
      <c r="B7" s="65"/>
      <c r="C7" s="65"/>
    </row>
    <row r="9" spans="1:6" ht="25.5" x14ac:dyDescent="0.2">
      <c r="A9" s="17" t="s">
        <v>0</v>
      </c>
      <c r="B9" s="13" t="s">
        <v>57</v>
      </c>
      <c r="C9" s="13" t="s">
        <v>2</v>
      </c>
      <c r="D9" s="13" t="s">
        <v>51</v>
      </c>
      <c r="E9" s="17" t="s">
        <v>4</v>
      </c>
      <c r="F9" s="13" t="s">
        <v>5</v>
      </c>
    </row>
    <row r="10" spans="1:6" x14ac:dyDescent="0.2">
      <c r="A10" s="13" t="s">
        <v>58</v>
      </c>
      <c r="B10" s="13"/>
      <c r="C10" s="14">
        <f>SUM(C11+C13+C15+C27)</f>
        <v>1086150</v>
      </c>
      <c r="D10" s="48">
        <f>SUM(D11+D13+D15+D27)</f>
        <v>74717</v>
      </c>
      <c r="E10" s="14">
        <f>SUM(D10/C10*100)</f>
        <v>6.8790682686553417</v>
      </c>
      <c r="F10" s="14">
        <f>SUM(F11+F13+F15+F27)</f>
        <v>1160867</v>
      </c>
    </row>
    <row r="11" spans="1:6" x14ac:dyDescent="0.2">
      <c r="A11" s="23" t="s">
        <v>59</v>
      </c>
      <c r="B11" s="23"/>
      <c r="C11" s="24">
        <f>SUM(C12)</f>
        <v>17960</v>
      </c>
      <c r="D11" s="24">
        <f>SUM(D12)</f>
        <v>-2180</v>
      </c>
      <c r="E11" s="24">
        <f>SUM(D11/C12*100)</f>
        <v>-12.138084632516703</v>
      </c>
      <c r="F11" s="24">
        <f>SUM(C11+D11)</f>
        <v>15780</v>
      </c>
    </row>
    <row r="12" spans="1:6" x14ac:dyDescent="0.2">
      <c r="A12" s="25" t="s">
        <v>60</v>
      </c>
      <c r="B12" s="25"/>
      <c r="C12" s="26">
        <v>17960</v>
      </c>
      <c r="D12" s="26">
        <v>-2180</v>
      </c>
      <c r="E12" s="26">
        <f>SUM(D11/C11*100)</f>
        <v>-12.138084632516703</v>
      </c>
      <c r="F12" s="26">
        <f>SUM(C12+D12)</f>
        <v>15780</v>
      </c>
    </row>
    <row r="13" spans="1:6" x14ac:dyDescent="0.2">
      <c r="A13" s="23" t="s">
        <v>61</v>
      </c>
      <c r="B13" s="23"/>
      <c r="C13" s="24">
        <f>SUM(C14)</f>
        <v>3500</v>
      </c>
      <c r="D13" s="24">
        <f>SUM(D14)</f>
        <v>0</v>
      </c>
      <c r="E13" s="24">
        <v>0</v>
      </c>
      <c r="F13" s="24">
        <f>SUM(C13+D13)</f>
        <v>3500</v>
      </c>
    </row>
    <row r="14" spans="1:6" x14ac:dyDescent="0.2">
      <c r="A14" s="25" t="s">
        <v>62</v>
      </c>
      <c r="B14" s="25"/>
      <c r="C14" s="26">
        <v>3500</v>
      </c>
      <c r="D14" s="26">
        <v>0</v>
      </c>
      <c r="E14" s="26">
        <v>0</v>
      </c>
      <c r="F14" s="26">
        <f>SUM(C14+D14)</f>
        <v>3500</v>
      </c>
    </row>
    <row r="15" spans="1:6" x14ac:dyDescent="0.2">
      <c r="A15" s="23" t="s">
        <v>63</v>
      </c>
      <c r="B15" s="23"/>
      <c r="C15" s="24">
        <f>SUM(C16+C19+C21+C22+C24+C25+C26)</f>
        <v>1063890</v>
      </c>
      <c r="D15" s="24">
        <f>SUM(D16+D19+D21+D22+D24+D25+D26)</f>
        <v>76897</v>
      </c>
      <c r="E15" s="24">
        <v>14.22</v>
      </c>
      <c r="F15" s="24">
        <f>SUM(F16+F19+F21+F22+F24+F25+F26)</f>
        <v>1140787</v>
      </c>
    </row>
    <row r="16" spans="1:6" x14ac:dyDescent="0.2">
      <c r="A16" s="25" t="s">
        <v>64</v>
      </c>
      <c r="B16" s="25"/>
      <c r="C16" s="26">
        <f>SUM(C17:C18)</f>
        <v>1650</v>
      </c>
      <c r="D16" s="26">
        <f>SUM(D17:D18)</f>
        <v>2180</v>
      </c>
      <c r="E16" s="26">
        <f>SUM(D16/C16*100)</f>
        <v>132.12121212121212</v>
      </c>
      <c r="F16" s="26">
        <f t="shared" ref="F16:F22" si="0">SUM(C16+D16)</f>
        <v>3830</v>
      </c>
    </row>
    <row r="17" spans="1:6" x14ac:dyDescent="0.2">
      <c r="A17" s="27" t="s">
        <v>65</v>
      </c>
      <c r="B17" s="27"/>
      <c r="C17" s="28">
        <v>0</v>
      </c>
      <c r="D17" s="28">
        <v>2180</v>
      </c>
      <c r="E17" s="28">
        <v>100</v>
      </c>
      <c r="F17" s="28">
        <f t="shared" si="0"/>
        <v>2180</v>
      </c>
    </row>
    <row r="18" spans="1:6" x14ac:dyDescent="0.2">
      <c r="A18" s="27" t="s">
        <v>66</v>
      </c>
      <c r="B18" s="27"/>
      <c r="C18" s="28">
        <v>1650</v>
      </c>
      <c r="D18" s="28">
        <v>0</v>
      </c>
      <c r="E18" s="28">
        <v>0</v>
      </c>
      <c r="F18" s="53">
        <f t="shared" si="0"/>
        <v>1650</v>
      </c>
    </row>
    <row r="19" spans="1:6" x14ac:dyDescent="0.2">
      <c r="A19" s="25" t="s">
        <v>67</v>
      </c>
      <c r="B19" s="25"/>
      <c r="C19" s="26">
        <f>SUM(C20)</f>
        <v>4800</v>
      </c>
      <c r="D19" s="52">
        <f>SUM(D20)</f>
        <v>-1652</v>
      </c>
      <c r="E19" s="26">
        <f>SUM(D19/C19*100)</f>
        <v>-34.416666666666664</v>
      </c>
      <c r="F19" s="26">
        <f t="shared" si="0"/>
        <v>3148</v>
      </c>
    </row>
    <row r="20" spans="1:6" x14ac:dyDescent="0.2">
      <c r="A20" s="27" t="s">
        <v>68</v>
      </c>
      <c r="B20" s="27"/>
      <c r="C20" s="28">
        <v>4800</v>
      </c>
      <c r="D20" s="28">
        <v>-1652</v>
      </c>
      <c r="E20" s="28">
        <f>SUM(D19/C20*100)</f>
        <v>-34.416666666666664</v>
      </c>
      <c r="F20" s="28">
        <f t="shared" si="0"/>
        <v>3148</v>
      </c>
    </row>
    <row r="21" spans="1:6" x14ac:dyDescent="0.2">
      <c r="A21" s="25" t="s">
        <v>69</v>
      </c>
      <c r="B21" s="25"/>
      <c r="C21" s="26">
        <v>83000</v>
      </c>
      <c r="D21" s="26">
        <v>0</v>
      </c>
      <c r="E21" s="26">
        <v>0</v>
      </c>
      <c r="F21" s="26">
        <f t="shared" si="0"/>
        <v>83000</v>
      </c>
    </row>
    <row r="22" spans="1:6" x14ac:dyDescent="0.2">
      <c r="A22" s="25" t="s">
        <v>70</v>
      </c>
      <c r="B22" s="25"/>
      <c r="C22" s="26">
        <v>9040</v>
      </c>
      <c r="D22" s="26">
        <f>SUM(D23)</f>
        <v>0</v>
      </c>
      <c r="E22" s="26">
        <v>0</v>
      </c>
      <c r="F22" s="52">
        <f t="shared" si="0"/>
        <v>9040</v>
      </c>
    </row>
    <row r="23" spans="1:6" x14ac:dyDescent="0.2">
      <c r="A23" s="27" t="s">
        <v>71</v>
      </c>
      <c r="B23" s="27"/>
      <c r="C23" s="28">
        <v>9040</v>
      </c>
      <c r="D23" s="28">
        <v>0</v>
      </c>
      <c r="E23" s="28">
        <v>0</v>
      </c>
      <c r="F23" s="28">
        <f>SUM(C23:D23)</f>
        <v>9040</v>
      </c>
    </row>
    <row r="24" spans="1:6" x14ac:dyDescent="0.2">
      <c r="A24" s="25" t="s">
        <v>72</v>
      </c>
      <c r="B24" s="25"/>
      <c r="C24" s="26">
        <v>400</v>
      </c>
      <c r="D24" s="26">
        <v>800</v>
      </c>
      <c r="E24" s="26">
        <f>SUM(D24/C24*100)</f>
        <v>200</v>
      </c>
      <c r="F24" s="26">
        <f>SUM(C24:D24)</f>
        <v>1200</v>
      </c>
    </row>
    <row r="25" spans="1:6" x14ac:dyDescent="0.2">
      <c r="A25" s="25" t="s">
        <v>73</v>
      </c>
      <c r="B25" s="25"/>
      <c r="C25" s="26">
        <v>65000</v>
      </c>
      <c r="D25" s="26">
        <v>1111</v>
      </c>
      <c r="E25" s="52">
        <f>SUM(D25/C25*100)</f>
        <v>1.7092307692307691</v>
      </c>
      <c r="F25" s="52">
        <f>SUM(C25:D25)</f>
        <v>66111</v>
      </c>
    </row>
    <row r="26" spans="1:6" x14ac:dyDescent="0.2">
      <c r="A26" s="25" t="s">
        <v>74</v>
      </c>
      <c r="B26" s="25"/>
      <c r="C26" s="26">
        <v>900000</v>
      </c>
      <c r="D26" s="26">
        <v>74458</v>
      </c>
      <c r="E26" s="26">
        <v>0</v>
      </c>
      <c r="F26" s="52">
        <f>SUM(C26:D26)</f>
        <v>974458</v>
      </c>
    </row>
    <row r="27" spans="1:6" x14ac:dyDescent="0.2">
      <c r="A27" s="23" t="s">
        <v>75</v>
      </c>
      <c r="B27" s="23"/>
      <c r="C27" s="24">
        <f>SUM(C28)</f>
        <v>800</v>
      </c>
      <c r="D27" s="24">
        <v>0</v>
      </c>
      <c r="E27" s="24">
        <v>0</v>
      </c>
      <c r="F27" s="24">
        <f>SUM(F28)</f>
        <v>800</v>
      </c>
    </row>
    <row r="28" spans="1:6" x14ac:dyDescent="0.2">
      <c r="A28" s="25" t="s">
        <v>76</v>
      </c>
      <c r="B28" s="25"/>
      <c r="C28" s="26">
        <v>800</v>
      </c>
      <c r="D28" s="26">
        <v>0</v>
      </c>
      <c r="E28" s="26">
        <v>0</v>
      </c>
      <c r="F28" s="52">
        <f>SUM(C28:D28)</f>
        <v>800</v>
      </c>
    </row>
    <row r="29" spans="1:6" x14ac:dyDescent="0.2">
      <c r="A29" s="13" t="s">
        <v>52</v>
      </c>
      <c r="B29" s="13"/>
      <c r="C29" s="48">
        <f t="shared" ref="C29" si="1">SUM(C30+C32+C34+C46)</f>
        <v>1086150</v>
      </c>
      <c r="D29" s="48">
        <f t="shared" ref="D29" si="2">SUM(D30+D32+D34+D46)</f>
        <v>259</v>
      </c>
      <c r="E29" s="48">
        <f>SUM(D29/C29*100)</f>
        <v>2.3845693504580399E-2</v>
      </c>
      <c r="F29" s="48">
        <f t="shared" ref="F29" si="3">SUM(F30+F32+F34+F46)</f>
        <v>1086409</v>
      </c>
    </row>
    <row r="30" spans="1:6" x14ac:dyDescent="0.2">
      <c r="A30" s="23" t="s">
        <v>59</v>
      </c>
      <c r="B30" s="23"/>
      <c r="C30" s="24">
        <f>SUM(C31)</f>
        <v>17960</v>
      </c>
      <c r="D30" s="24">
        <f>SUM(D31)</f>
        <v>-2180</v>
      </c>
      <c r="E30" s="24">
        <f>SUM(D30/C30*100)</f>
        <v>-12.138084632516703</v>
      </c>
      <c r="F30" s="24">
        <f>SUM(C30+D30)</f>
        <v>15780</v>
      </c>
    </row>
    <row r="31" spans="1:6" x14ac:dyDescent="0.2">
      <c r="A31" s="25" t="s">
        <v>60</v>
      </c>
      <c r="B31" s="25"/>
      <c r="C31" s="26">
        <v>17960</v>
      </c>
      <c r="D31" s="26">
        <v>-2180</v>
      </c>
      <c r="E31" s="26">
        <f>SUM(D31/C31*100)</f>
        <v>-12.138084632516703</v>
      </c>
      <c r="F31" s="26">
        <f>SUM(C31+D31)</f>
        <v>15780</v>
      </c>
    </row>
    <row r="32" spans="1:6" x14ac:dyDescent="0.2">
      <c r="A32" s="23" t="s">
        <v>61</v>
      </c>
      <c r="B32" s="23"/>
      <c r="C32" s="24">
        <f>SUM(C33)</f>
        <v>3500</v>
      </c>
      <c r="D32" s="24">
        <f>SUM(D33)</f>
        <v>0</v>
      </c>
      <c r="E32" s="24">
        <v>0</v>
      </c>
      <c r="F32" s="24">
        <f>SUM(C32:D32)</f>
        <v>3500</v>
      </c>
    </row>
    <row r="33" spans="1:6" x14ac:dyDescent="0.2">
      <c r="A33" s="25" t="s">
        <v>62</v>
      </c>
      <c r="B33" s="25"/>
      <c r="C33" s="26">
        <v>3500</v>
      </c>
      <c r="D33" s="26">
        <v>0</v>
      </c>
      <c r="E33" s="26">
        <v>0</v>
      </c>
      <c r="F33" s="26">
        <f>SUM(C33:D33)</f>
        <v>3500</v>
      </c>
    </row>
    <row r="34" spans="1:6" x14ac:dyDescent="0.2">
      <c r="A34" s="23" t="s">
        <v>63</v>
      </c>
      <c r="B34" s="23"/>
      <c r="C34" s="24">
        <f>SUM(C35+C38+C40+C41+C43+C44+C45)</f>
        <v>1063890</v>
      </c>
      <c r="D34" s="24">
        <f t="shared" ref="D34:F34" si="4">SUM(D35+D38+D40+D41+D43+D44+D45)</f>
        <v>2439</v>
      </c>
      <c r="E34" s="24">
        <f>SUM(D34/C34*100)</f>
        <v>0.22925302427882582</v>
      </c>
      <c r="F34" s="24">
        <f t="shared" si="4"/>
        <v>1066329</v>
      </c>
    </row>
    <row r="35" spans="1:6" x14ac:dyDescent="0.2">
      <c r="A35" s="25" t="s">
        <v>64</v>
      </c>
      <c r="B35" s="25"/>
      <c r="C35" s="26">
        <f>SUM(C36:C37)</f>
        <v>1650</v>
      </c>
      <c r="D35" s="52">
        <f t="shared" ref="D35:F35" si="5">SUM(D36:D37)</f>
        <v>2180</v>
      </c>
      <c r="E35" s="52">
        <f>SUM(D35/C35*100)</f>
        <v>132.12121212121212</v>
      </c>
      <c r="F35" s="52">
        <f t="shared" si="5"/>
        <v>3830</v>
      </c>
    </row>
    <row r="36" spans="1:6" x14ac:dyDescent="0.2">
      <c r="A36" s="27" t="s">
        <v>65</v>
      </c>
      <c r="B36" s="27"/>
      <c r="C36" s="28">
        <v>0</v>
      </c>
      <c r="D36" s="28">
        <v>2180</v>
      </c>
      <c r="E36" s="28">
        <v>100</v>
      </c>
      <c r="F36" s="28">
        <f>SUM(C36:D36)</f>
        <v>2180</v>
      </c>
    </row>
    <row r="37" spans="1:6" x14ac:dyDescent="0.2">
      <c r="A37" s="27" t="s">
        <v>66</v>
      </c>
      <c r="B37" s="27"/>
      <c r="C37" s="28">
        <v>1650</v>
      </c>
      <c r="D37" s="28">
        <v>0</v>
      </c>
      <c r="E37" s="28">
        <v>0</v>
      </c>
      <c r="F37" s="28">
        <f>SUM(C37:D37)</f>
        <v>1650</v>
      </c>
    </row>
    <row r="38" spans="1:6" x14ac:dyDescent="0.2">
      <c r="A38" s="25" t="s">
        <v>67</v>
      </c>
      <c r="B38" s="25"/>
      <c r="C38" s="26">
        <f>SUM(C39)</f>
        <v>4800</v>
      </c>
      <c r="D38" s="52">
        <f>SUM(D39)</f>
        <v>-1652</v>
      </c>
      <c r="E38" s="26">
        <f>SUM(D38/C38*100)</f>
        <v>-34.416666666666664</v>
      </c>
      <c r="F38" s="26">
        <f>SUM(F39)</f>
        <v>3148</v>
      </c>
    </row>
    <row r="39" spans="1:6" x14ac:dyDescent="0.2">
      <c r="A39" s="27" t="s">
        <v>68</v>
      </c>
      <c r="B39" s="27"/>
      <c r="C39" s="28">
        <v>4800</v>
      </c>
      <c r="D39" s="28">
        <v>-1652</v>
      </c>
      <c r="E39" s="28">
        <f>SUM(D39/C39*100)</f>
        <v>-34.416666666666664</v>
      </c>
      <c r="F39" s="28">
        <f>SUM(C39:D39)</f>
        <v>3148</v>
      </c>
    </row>
    <row r="40" spans="1:6" x14ac:dyDescent="0.2">
      <c r="A40" s="25" t="s">
        <v>69</v>
      </c>
      <c r="B40" s="25"/>
      <c r="C40" s="26">
        <v>83000</v>
      </c>
      <c r="D40" s="26">
        <v>0</v>
      </c>
      <c r="E40" s="26">
        <v>0</v>
      </c>
      <c r="F40" s="26">
        <f>SUM(C40:D40)</f>
        <v>83000</v>
      </c>
    </row>
    <row r="41" spans="1:6" x14ac:dyDescent="0.2">
      <c r="A41" s="25" t="s">
        <v>70</v>
      </c>
      <c r="B41" s="25"/>
      <c r="C41" s="26">
        <f>SUM(C42)</f>
        <v>9040</v>
      </c>
      <c r="D41" s="26">
        <v>0</v>
      </c>
      <c r="E41" s="26">
        <v>0</v>
      </c>
      <c r="F41" s="26">
        <f>SUM(F42)</f>
        <v>9040</v>
      </c>
    </row>
    <row r="42" spans="1:6" x14ac:dyDescent="0.2">
      <c r="A42" s="27" t="s">
        <v>71</v>
      </c>
      <c r="B42" s="27"/>
      <c r="C42" s="28">
        <v>9040</v>
      </c>
      <c r="D42" s="28">
        <v>0</v>
      </c>
      <c r="E42" s="28">
        <v>0</v>
      </c>
      <c r="F42" s="28">
        <f>SUM(C42:D42)</f>
        <v>9040</v>
      </c>
    </row>
    <row r="43" spans="1:6" x14ac:dyDescent="0.2">
      <c r="A43" s="25" t="s">
        <v>72</v>
      </c>
      <c r="B43" s="25"/>
      <c r="C43" s="26">
        <v>400</v>
      </c>
      <c r="D43" s="26">
        <v>800</v>
      </c>
      <c r="E43" s="26">
        <f>SUM(D43/C43*100)</f>
        <v>200</v>
      </c>
      <c r="F43" s="26">
        <f>SUM(C43:D43)</f>
        <v>1200</v>
      </c>
    </row>
    <row r="44" spans="1:6" x14ac:dyDescent="0.2">
      <c r="A44" s="25" t="s">
        <v>73</v>
      </c>
      <c r="B44" s="25"/>
      <c r="C44" s="26">
        <v>65000</v>
      </c>
      <c r="D44" s="26">
        <v>1111</v>
      </c>
      <c r="E44" s="26">
        <f>SUM(D44/C44*100)</f>
        <v>1.7092307692307691</v>
      </c>
      <c r="F44" s="26">
        <f>SUM(C44:D44)</f>
        <v>66111</v>
      </c>
    </row>
    <row r="45" spans="1:6" s="45" customFormat="1" x14ac:dyDescent="0.2">
      <c r="A45" s="51" t="s">
        <v>74</v>
      </c>
      <c r="B45" s="51"/>
      <c r="C45" s="52">
        <v>900000</v>
      </c>
      <c r="D45" s="52">
        <v>0</v>
      </c>
      <c r="E45" s="52">
        <v>0</v>
      </c>
      <c r="F45" s="52">
        <f>SUM(C45:D45)</f>
        <v>900000</v>
      </c>
    </row>
    <row r="46" spans="1:6" x14ac:dyDescent="0.2">
      <c r="A46" s="23" t="s">
        <v>75</v>
      </c>
      <c r="B46" s="23"/>
      <c r="C46" s="24">
        <f>SUM(C47)</f>
        <v>800</v>
      </c>
      <c r="D46" s="24">
        <f>SUM(D47)</f>
        <v>0</v>
      </c>
      <c r="E46" s="24">
        <f t="shared" ref="E46:F46" si="6">SUM(E47)</f>
        <v>0</v>
      </c>
      <c r="F46" s="24">
        <f t="shared" si="6"/>
        <v>800</v>
      </c>
    </row>
    <row r="47" spans="1:6" x14ac:dyDescent="0.2">
      <c r="A47" s="25" t="s">
        <v>76</v>
      </c>
      <c r="B47" s="25"/>
      <c r="C47" s="26">
        <v>800</v>
      </c>
      <c r="D47" s="26">
        <v>0</v>
      </c>
      <c r="E47" s="26">
        <v>0</v>
      </c>
      <c r="F47" s="26">
        <f>SUM(C47+D47)</f>
        <v>800</v>
      </c>
    </row>
  </sheetData>
  <mergeCells count="4">
    <mergeCell ref="A7:C7"/>
    <mergeCell ref="A3:C3"/>
    <mergeCell ref="A5:F5"/>
    <mergeCell ref="A6:F6"/>
  </mergeCells>
  <pageMargins left="0.7" right="0.7" top="0.75" bottom="0.75" header="0.3" footer="0.3"/>
  <pageSetup paperSize="9" scale="97" fitToHeight="0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7CC9CA-F5E1-47BB-A97F-7E22BBF53F3E}">
  <dimension ref="A1:P119"/>
  <sheetViews>
    <sheetView topLeftCell="A4" workbookViewId="0">
      <selection activeCell="D23" sqref="D23"/>
    </sheetView>
  </sheetViews>
  <sheetFormatPr defaultRowHeight="12.75" x14ac:dyDescent="0.2"/>
  <cols>
    <col min="2" max="2" width="59.42578125" customWidth="1"/>
    <col min="3" max="3" width="13.85546875" bestFit="1" customWidth="1"/>
    <col min="4" max="4" width="17.7109375" bestFit="1" customWidth="1"/>
    <col min="5" max="5" width="11.85546875" customWidth="1"/>
    <col min="6" max="6" width="13.85546875" bestFit="1" customWidth="1"/>
  </cols>
  <sheetData>
    <row r="1" spans="1:6" s="45" customFormat="1" x14ac:dyDescent="0.2">
      <c r="A1" s="45" t="s">
        <v>92</v>
      </c>
    </row>
    <row r="2" spans="1:6" s="45" customFormat="1" x14ac:dyDescent="0.2">
      <c r="A2" s="45" t="s">
        <v>93</v>
      </c>
    </row>
    <row r="3" spans="1:6" s="45" customFormat="1" x14ac:dyDescent="0.2">
      <c r="A3" s="65" t="s">
        <v>94</v>
      </c>
      <c r="B3" s="65"/>
      <c r="C3" s="65"/>
    </row>
    <row r="4" spans="1:6" s="45" customFormat="1" x14ac:dyDescent="0.2">
      <c r="A4" s="45" t="s">
        <v>95</v>
      </c>
    </row>
    <row r="5" spans="1:6" s="45" customFormat="1" ht="15.75" x14ac:dyDescent="0.25">
      <c r="A5" s="63" t="s">
        <v>90</v>
      </c>
      <c r="B5" s="63"/>
      <c r="C5" s="63"/>
      <c r="D5" s="63"/>
      <c r="E5" s="63"/>
      <c r="F5" s="63"/>
    </row>
    <row r="6" spans="1:6" s="45" customFormat="1" ht="15.75" x14ac:dyDescent="0.25">
      <c r="A6" s="63" t="s">
        <v>91</v>
      </c>
      <c r="B6" s="63"/>
      <c r="C6" s="63"/>
      <c r="D6" s="63"/>
      <c r="E6" s="63"/>
      <c r="F6" s="63"/>
    </row>
    <row r="7" spans="1:6" s="45" customFormat="1" x14ac:dyDescent="0.2"/>
    <row r="8" spans="1:6" s="45" customFormat="1" ht="25.5" x14ac:dyDescent="0.2">
      <c r="A8" s="49" t="s">
        <v>0</v>
      </c>
      <c r="B8" s="46" t="s">
        <v>50</v>
      </c>
      <c r="C8" s="46" t="s">
        <v>2</v>
      </c>
      <c r="D8" s="46" t="s">
        <v>51</v>
      </c>
      <c r="E8" s="49" t="s">
        <v>4</v>
      </c>
      <c r="F8" s="46" t="s">
        <v>5</v>
      </c>
    </row>
    <row r="9" spans="1:6" s="45" customFormat="1" x14ac:dyDescent="0.2">
      <c r="A9" s="46" t="s">
        <v>52</v>
      </c>
      <c r="B9" s="46"/>
      <c r="C9" s="48">
        <f>SUM(C10)</f>
        <v>1086150</v>
      </c>
      <c r="D9" s="48">
        <f>SUM(D10)</f>
        <v>74717</v>
      </c>
      <c r="E9" s="48">
        <f>SUM(D9/C9*100)</f>
        <v>6.8790682686553417</v>
      </c>
      <c r="F9" s="48">
        <f>SUM(F10)</f>
        <v>1160867</v>
      </c>
    </row>
    <row r="10" spans="1:6" x14ac:dyDescent="0.2">
      <c r="A10" s="34" t="s">
        <v>77</v>
      </c>
      <c r="B10" s="34"/>
      <c r="C10" s="35">
        <v>1086150</v>
      </c>
      <c r="D10" s="35">
        <f>SUM(D11+D13+D16+D21+D22+D23)</f>
        <v>74717</v>
      </c>
      <c r="E10" s="35">
        <v>0.02</v>
      </c>
      <c r="F10" s="35">
        <f>SUM(F11+F12+F13+F16+F18+F19+F21+F22+F23+F24)</f>
        <v>1160867</v>
      </c>
    </row>
    <row r="11" spans="1:6" x14ac:dyDescent="0.2">
      <c r="A11" s="40" t="s">
        <v>60</v>
      </c>
      <c r="B11" s="40"/>
      <c r="C11" s="41">
        <v>17960</v>
      </c>
      <c r="D11" s="41">
        <v>-2180</v>
      </c>
      <c r="E11" s="41">
        <v>-12.14</v>
      </c>
      <c r="F11" s="41">
        <v>15780</v>
      </c>
    </row>
    <row r="12" spans="1:6" x14ac:dyDescent="0.2">
      <c r="A12" s="40" t="s">
        <v>62</v>
      </c>
      <c r="B12" s="40"/>
      <c r="C12" s="41">
        <v>3500</v>
      </c>
      <c r="D12" s="41">
        <v>0</v>
      </c>
      <c r="E12" s="41">
        <v>0</v>
      </c>
      <c r="F12" s="41">
        <v>3500</v>
      </c>
    </row>
    <row r="13" spans="1:6" x14ac:dyDescent="0.2">
      <c r="A13" s="40" t="s">
        <v>64</v>
      </c>
      <c r="B13" s="40"/>
      <c r="C13" s="41">
        <v>1650</v>
      </c>
      <c r="D13" s="41">
        <v>2180</v>
      </c>
      <c r="E13" s="41">
        <v>132.12</v>
      </c>
      <c r="F13" s="41">
        <v>3830</v>
      </c>
    </row>
    <row r="14" spans="1:6" x14ac:dyDescent="0.2">
      <c r="A14" s="42" t="s">
        <v>65</v>
      </c>
      <c r="B14" s="42"/>
      <c r="C14" s="43">
        <v>0</v>
      </c>
      <c r="D14" s="43">
        <v>2180</v>
      </c>
      <c r="E14" s="43">
        <v>100</v>
      </c>
      <c r="F14" s="43">
        <v>2180</v>
      </c>
    </row>
    <row r="15" spans="1:6" x14ac:dyDescent="0.2">
      <c r="A15" s="42" t="s">
        <v>66</v>
      </c>
      <c r="B15" s="42"/>
      <c r="C15" s="43">
        <v>1650</v>
      </c>
      <c r="D15" s="43">
        <v>0</v>
      </c>
      <c r="E15" s="43">
        <v>0</v>
      </c>
      <c r="F15" s="43">
        <v>1650</v>
      </c>
    </row>
    <row r="16" spans="1:6" x14ac:dyDescent="0.2">
      <c r="A16" s="40" t="s">
        <v>67</v>
      </c>
      <c r="B16" s="40"/>
      <c r="C16" s="41">
        <v>4800</v>
      </c>
      <c r="D16" s="41">
        <v>-1652</v>
      </c>
      <c r="E16" s="41">
        <v>-34.42</v>
      </c>
      <c r="F16" s="41">
        <v>3148</v>
      </c>
    </row>
    <row r="17" spans="1:16" x14ac:dyDescent="0.2">
      <c r="A17" s="42" t="s">
        <v>68</v>
      </c>
      <c r="B17" s="42"/>
      <c r="C17" s="43">
        <v>4800</v>
      </c>
      <c r="D17" s="43">
        <v>-1652</v>
      </c>
      <c r="E17" s="43">
        <v>-34.42</v>
      </c>
      <c r="F17" s="43">
        <v>3148</v>
      </c>
    </row>
    <row r="18" spans="1:16" x14ac:dyDescent="0.2">
      <c r="A18" s="40" t="s">
        <v>69</v>
      </c>
      <c r="B18" s="40"/>
      <c r="C18" s="41">
        <v>83000</v>
      </c>
      <c r="D18" s="41">
        <v>0</v>
      </c>
      <c r="E18" s="41">
        <v>0</v>
      </c>
      <c r="F18" s="41">
        <v>83000</v>
      </c>
    </row>
    <row r="19" spans="1:16" x14ac:dyDescent="0.2">
      <c r="A19" s="40" t="s">
        <v>70</v>
      </c>
      <c r="B19" s="40"/>
      <c r="C19" s="41">
        <v>9040</v>
      </c>
      <c r="D19" s="41">
        <v>0</v>
      </c>
      <c r="E19" s="41">
        <v>0</v>
      </c>
      <c r="F19" s="41">
        <v>9040</v>
      </c>
    </row>
    <row r="20" spans="1:16" x14ac:dyDescent="0.2">
      <c r="A20" s="42" t="s">
        <v>71</v>
      </c>
      <c r="B20" s="42"/>
      <c r="C20" s="43">
        <v>9040</v>
      </c>
      <c r="D20" s="43">
        <v>0</v>
      </c>
      <c r="E20" s="43">
        <v>0</v>
      </c>
      <c r="F20" s="43">
        <v>9040</v>
      </c>
    </row>
    <row r="21" spans="1:16" x14ac:dyDescent="0.2">
      <c r="A21" s="40" t="s">
        <v>72</v>
      </c>
      <c r="B21" s="40"/>
      <c r="C21" s="41">
        <v>400</v>
      </c>
      <c r="D21" s="41">
        <v>800</v>
      </c>
      <c r="E21" s="41">
        <v>200</v>
      </c>
      <c r="F21" s="41">
        <v>1200</v>
      </c>
    </row>
    <row r="22" spans="1:16" x14ac:dyDescent="0.2">
      <c r="A22" s="40" t="s">
        <v>73</v>
      </c>
      <c r="B22" s="40"/>
      <c r="C22" s="41">
        <v>65000</v>
      </c>
      <c r="D22" s="41">
        <v>1111</v>
      </c>
      <c r="E22" s="41">
        <v>1.71</v>
      </c>
      <c r="F22" s="41">
        <v>66111</v>
      </c>
    </row>
    <row r="23" spans="1:16" x14ac:dyDescent="0.2">
      <c r="A23" s="40" t="s">
        <v>74</v>
      </c>
      <c r="B23" s="40"/>
      <c r="C23" s="41">
        <v>900000</v>
      </c>
      <c r="D23" s="41">
        <v>74458</v>
      </c>
      <c r="E23" s="41">
        <v>0</v>
      </c>
      <c r="F23" s="41">
        <f>SUM(C23+D23)</f>
        <v>974458</v>
      </c>
    </row>
    <row r="24" spans="1:16" x14ac:dyDescent="0.2">
      <c r="A24" s="40" t="s">
        <v>76</v>
      </c>
      <c r="B24" s="40"/>
      <c r="C24" s="41">
        <v>800</v>
      </c>
      <c r="D24" s="41">
        <v>0</v>
      </c>
      <c r="E24" s="41">
        <v>0</v>
      </c>
      <c r="F24" s="41">
        <v>800</v>
      </c>
    </row>
    <row r="25" spans="1:16" x14ac:dyDescent="0.2">
      <c r="A25" s="36" t="s">
        <v>78</v>
      </c>
      <c r="B25" s="36"/>
      <c r="C25" s="37">
        <v>1086150</v>
      </c>
      <c r="D25" s="37">
        <v>259</v>
      </c>
      <c r="E25" s="37">
        <v>0.02</v>
      </c>
      <c r="F25" s="37">
        <v>1086409</v>
      </c>
    </row>
    <row r="26" spans="1:16" ht="15.75" x14ac:dyDescent="0.25">
      <c r="A26" s="38" t="s">
        <v>79</v>
      </c>
      <c r="B26" s="38"/>
      <c r="C26" s="39">
        <v>88900</v>
      </c>
      <c r="D26" s="39">
        <v>2111</v>
      </c>
      <c r="E26" s="39">
        <v>2.37</v>
      </c>
      <c r="F26" s="39">
        <v>91011</v>
      </c>
      <c r="K26" s="63"/>
      <c r="L26" s="63"/>
      <c r="M26" s="63"/>
      <c r="N26" s="63"/>
      <c r="O26" s="63"/>
      <c r="P26" s="63"/>
    </row>
    <row r="27" spans="1:16" ht="15.75" x14ac:dyDescent="0.25">
      <c r="A27" s="40" t="s">
        <v>62</v>
      </c>
      <c r="B27" s="40"/>
      <c r="C27" s="41">
        <v>3300</v>
      </c>
      <c r="D27" s="41">
        <v>0</v>
      </c>
      <c r="E27" s="41">
        <v>0</v>
      </c>
      <c r="F27" s="41">
        <v>3300</v>
      </c>
      <c r="K27" s="63"/>
      <c r="L27" s="63"/>
      <c r="M27" s="63"/>
      <c r="N27" s="63"/>
      <c r="O27" s="63"/>
      <c r="P27" s="63"/>
    </row>
    <row r="28" spans="1:16" x14ac:dyDescent="0.2">
      <c r="A28" s="31" t="s">
        <v>16</v>
      </c>
      <c r="B28" s="31" t="s">
        <v>17</v>
      </c>
      <c r="C28" s="33">
        <v>2600</v>
      </c>
      <c r="D28" s="33">
        <v>700</v>
      </c>
      <c r="E28" s="33">
        <v>26.92</v>
      </c>
      <c r="F28" s="33">
        <v>3300</v>
      </c>
      <c r="K28" s="44"/>
      <c r="L28" s="44"/>
      <c r="M28" s="44"/>
      <c r="N28" s="44"/>
      <c r="O28" s="44"/>
      <c r="P28" s="44"/>
    </row>
    <row r="29" spans="1:16" x14ac:dyDescent="0.2">
      <c r="A29" s="30" t="s">
        <v>20</v>
      </c>
      <c r="B29" s="30" t="s">
        <v>21</v>
      </c>
      <c r="C29" s="32">
        <v>2600</v>
      </c>
      <c r="D29" s="32">
        <v>700</v>
      </c>
      <c r="E29" s="32">
        <v>26.92</v>
      </c>
      <c r="F29" s="32">
        <v>3300</v>
      </c>
      <c r="K29" s="49"/>
      <c r="L29" s="46"/>
      <c r="M29" s="46"/>
      <c r="N29" s="46"/>
      <c r="O29" s="49"/>
      <c r="P29" s="46"/>
    </row>
    <row r="30" spans="1:16" x14ac:dyDescent="0.2">
      <c r="A30" s="31" t="s">
        <v>26</v>
      </c>
      <c r="B30" s="31" t="s">
        <v>27</v>
      </c>
      <c r="C30" s="33">
        <v>700</v>
      </c>
      <c r="D30" s="33">
        <v>-700</v>
      </c>
      <c r="E30" s="33">
        <v>-100</v>
      </c>
      <c r="F30" s="33">
        <v>0</v>
      </c>
      <c r="K30" s="46"/>
      <c r="L30" s="46"/>
      <c r="M30" s="48"/>
      <c r="N30" s="48"/>
      <c r="O30" s="48"/>
      <c r="P30" s="48"/>
    </row>
    <row r="31" spans="1:16" x14ac:dyDescent="0.2">
      <c r="A31" s="30" t="s">
        <v>28</v>
      </c>
      <c r="B31" s="30" t="s">
        <v>29</v>
      </c>
      <c r="C31" s="32">
        <v>700</v>
      </c>
      <c r="D31" s="32">
        <v>-700</v>
      </c>
      <c r="E31" s="32">
        <v>-100</v>
      </c>
      <c r="F31" s="32">
        <v>0</v>
      </c>
      <c r="K31" s="29"/>
      <c r="L31" s="29"/>
      <c r="M31" s="54"/>
      <c r="N31" s="54"/>
      <c r="O31" s="54"/>
      <c r="P31" s="54"/>
    </row>
    <row r="32" spans="1:16" x14ac:dyDescent="0.2">
      <c r="A32" s="40" t="s">
        <v>69</v>
      </c>
      <c r="B32" s="40"/>
      <c r="C32" s="41">
        <v>80000</v>
      </c>
      <c r="D32" s="41">
        <v>0</v>
      </c>
      <c r="E32" s="41">
        <v>0</v>
      </c>
      <c r="F32" s="41">
        <v>80000</v>
      </c>
      <c r="K32" s="29"/>
      <c r="L32" s="29"/>
      <c r="M32" s="54"/>
      <c r="N32" s="54"/>
      <c r="O32" s="54"/>
      <c r="P32" s="54"/>
    </row>
    <row r="33" spans="1:6" x14ac:dyDescent="0.2">
      <c r="A33" s="31" t="s">
        <v>16</v>
      </c>
      <c r="B33" s="31" t="s">
        <v>17</v>
      </c>
      <c r="C33" s="33">
        <v>80000</v>
      </c>
      <c r="D33" s="33">
        <v>0</v>
      </c>
      <c r="E33" s="33">
        <v>0</v>
      </c>
      <c r="F33" s="33">
        <v>80000</v>
      </c>
    </row>
    <row r="34" spans="1:6" x14ac:dyDescent="0.2">
      <c r="A34" s="30" t="s">
        <v>18</v>
      </c>
      <c r="B34" s="30" t="s">
        <v>19</v>
      </c>
      <c r="C34" s="32">
        <v>1200</v>
      </c>
      <c r="D34" s="32">
        <v>1200</v>
      </c>
      <c r="E34" s="32">
        <v>100</v>
      </c>
      <c r="F34" s="32">
        <v>2400</v>
      </c>
    </row>
    <row r="35" spans="1:6" x14ac:dyDescent="0.2">
      <c r="A35" s="30" t="s">
        <v>20</v>
      </c>
      <c r="B35" s="30" t="s">
        <v>21</v>
      </c>
      <c r="C35" s="32">
        <v>78800</v>
      </c>
      <c r="D35" s="32">
        <v>-1200</v>
      </c>
      <c r="E35" s="32">
        <v>-1.52</v>
      </c>
      <c r="F35" s="32">
        <v>77600</v>
      </c>
    </row>
    <row r="36" spans="1:6" x14ac:dyDescent="0.2">
      <c r="A36" s="40" t="s">
        <v>72</v>
      </c>
      <c r="B36" s="40"/>
      <c r="C36" s="41">
        <v>400</v>
      </c>
      <c r="D36" s="41">
        <v>800</v>
      </c>
      <c r="E36" s="41">
        <v>200</v>
      </c>
      <c r="F36" s="41">
        <v>1200</v>
      </c>
    </row>
    <row r="37" spans="1:6" x14ac:dyDescent="0.2">
      <c r="A37" s="31" t="s">
        <v>16</v>
      </c>
      <c r="B37" s="31" t="s">
        <v>17</v>
      </c>
      <c r="C37" s="33">
        <v>400</v>
      </c>
      <c r="D37" s="33">
        <v>800</v>
      </c>
      <c r="E37" s="33">
        <v>200</v>
      </c>
      <c r="F37" s="33">
        <v>1200</v>
      </c>
    </row>
    <row r="38" spans="1:6" x14ac:dyDescent="0.2">
      <c r="A38" s="30" t="s">
        <v>20</v>
      </c>
      <c r="B38" s="30" t="s">
        <v>21</v>
      </c>
      <c r="C38" s="32">
        <v>400</v>
      </c>
      <c r="D38" s="32">
        <v>800</v>
      </c>
      <c r="E38" s="32">
        <v>200</v>
      </c>
      <c r="F38" s="32">
        <v>1200</v>
      </c>
    </row>
    <row r="39" spans="1:6" x14ac:dyDescent="0.2">
      <c r="A39" s="40" t="s">
        <v>73</v>
      </c>
      <c r="B39" s="40"/>
      <c r="C39" s="41">
        <v>4800</v>
      </c>
      <c r="D39" s="41">
        <v>1111</v>
      </c>
      <c r="E39" s="41">
        <v>23.15</v>
      </c>
      <c r="F39" s="41">
        <v>5911</v>
      </c>
    </row>
    <row r="40" spans="1:6" x14ac:dyDescent="0.2">
      <c r="A40" s="31" t="s">
        <v>16</v>
      </c>
      <c r="B40" s="31" t="s">
        <v>17</v>
      </c>
      <c r="C40" s="33">
        <v>4800</v>
      </c>
      <c r="D40" s="33">
        <v>1111</v>
      </c>
      <c r="E40" s="33">
        <v>23.15</v>
      </c>
      <c r="F40" s="33">
        <v>5911</v>
      </c>
    </row>
    <row r="41" spans="1:6" x14ac:dyDescent="0.2">
      <c r="A41" s="30" t="s">
        <v>18</v>
      </c>
      <c r="B41" s="30" t="s">
        <v>19</v>
      </c>
      <c r="C41" s="32">
        <v>400</v>
      </c>
      <c r="D41" s="32">
        <v>0</v>
      </c>
      <c r="E41" s="32">
        <v>0</v>
      </c>
      <c r="F41" s="32">
        <v>400</v>
      </c>
    </row>
    <row r="42" spans="1:6" x14ac:dyDescent="0.2">
      <c r="A42" s="30" t="s">
        <v>20</v>
      </c>
      <c r="B42" s="30" t="s">
        <v>21</v>
      </c>
      <c r="C42" s="32">
        <v>4400</v>
      </c>
      <c r="D42" s="32">
        <v>1111</v>
      </c>
      <c r="E42" s="32">
        <v>25.25</v>
      </c>
      <c r="F42" s="32">
        <v>5511</v>
      </c>
    </row>
    <row r="43" spans="1:6" x14ac:dyDescent="0.2">
      <c r="A43" s="40" t="s">
        <v>76</v>
      </c>
      <c r="B43" s="40"/>
      <c r="C43" s="41">
        <v>400</v>
      </c>
      <c r="D43" s="41">
        <v>200</v>
      </c>
      <c r="E43" s="41">
        <v>50</v>
      </c>
      <c r="F43" s="41">
        <v>600</v>
      </c>
    </row>
    <row r="44" spans="1:6" x14ac:dyDescent="0.2">
      <c r="A44" s="31" t="s">
        <v>16</v>
      </c>
      <c r="B44" s="31" t="s">
        <v>17</v>
      </c>
      <c r="C44" s="33">
        <v>400</v>
      </c>
      <c r="D44" s="33">
        <v>200</v>
      </c>
      <c r="E44" s="33">
        <v>50</v>
      </c>
      <c r="F44" s="33">
        <v>600</v>
      </c>
    </row>
    <row r="45" spans="1:6" x14ac:dyDescent="0.2">
      <c r="A45" s="30" t="s">
        <v>20</v>
      </c>
      <c r="B45" s="30" t="s">
        <v>21</v>
      </c>
      <c r="C45" s="32">
        <v>400</v>
      </c>
      <c r="D45" s="32">
        <v>200</v>
      </c>
      <c r="E45" s="32">
        <v>50</v>
      </c>
      <c r="F45" s="32">
        <v>600</v>
      </c>
    </row>
    <row r="46" spans="1:6" x14ac:dyDescent="0.2">
      <c r="A46" s="38" t="s">
        <v>80</v>
      </c>
      <c r="B46" s="38"/>
      <c r="C46" s="39">
        <v>800</v>
      </c>
      <c r="D46" s="39">
        <v>0</v>
      </c>
      <c r="E46" s="39">
        <v>0</v>
      </c>
      <c r="F46" s="39">
        <v>800</v>
      </c>
    </row>
    <row r="47" spans="1:6" x14ac:dyDescent="0.2">
      <c r="A47" s="40" t="s">
        <v>60</v>
      </c>
      <c r="B47" s="40"/>
      <c r="C47" s="41">
        <v>800</v>
      </c>
      <c r="D47" s="41">
        <v>0</v>
      </c>
      <c r="E47" s="41">
        <v>0</v>
      </c>
      <c r="F47" s="41">
        <v>800</v>
      </c>
    </row>
    <row r="48" spans="1:6" x14ac:dyDescent="0.2">
      <c r="A48" s="31" t="s">
        <v>16</v>
      </c>
      <c r="B48" s="31" t="s">
        <v>17</v>
      </c>
      <c r="C48" s="33">
        <v>800</v>
      </c>
      <c r="D48" s="33">
        <v>0</v>
      </c>
      <c r="E48" s="33">
        <v>0</v>
      </c>
      <c r="F48" s="33">
        <v>800</v>
      </c>
    </row>
    <row r="49" spans="1:6" x14ac:dyDescent="0.2">
      <c r="A49" s="30" t="s">
        <v>20</v>
      </c>
      <c r="B49" s="30" t="s">
        <v>21</v>
      </c>
      <c r="C49" s="32">
        <v>800</v>
      </c>
      <c r="D49" s="32">
        <v>0</v>
      </c>
      <c r="E49" s="32">
        <v>0</v>
      </c>
      <c r="F49" s="32">
        <v>800</v>
      </c>
    </row>
    <row r="50" spans="1:6" x14ac:dyDescent="0.2">
      <c r="A50" s="38" t="s">
        <v>81</v>
      </c>
      <c r="B50" s="38"/>
      <c r="C50" s="39">
        <v>2800</v>
      </c>
      <c r="D50" s="39">
        <v>0</v>
      </c>
      <c r="E50" s="39">
        <v>0</v>
      </c>
      <c r="F50" s="39">
        <v>2800</v>
      </c>
    </row>
    <row r="51" spans="1:6" x14ac:dyDescent="0.2">
      <c r="A51" s="40" t="s">
        <v>60</v>
      </c>
      <c r="B51" s="40"/>
      <c r="C51" s="41">
        <v>2800</v>
      </c>
      <c r="D51" s="41">
        <v>0</v>
      </c>
      <c r="E51" s="41">
        <v>0</v>
      </c>
      <c r="F51" s="41">
        <v>2800</v>
      </c>
    </row>
    <row r="52" spans="1:6" x14ac:dyDescent="0.2">
      <c r="A52" s="31" t="s">
        <v>16</v>
      </c>
      <c r="B52" s="31" t="s">
        <v>17</v>
      </c>
      <c r="C52" s="33">
        <v>2800</v>
      </c>
      <c r="D52" s="33">
        <v>0</v>
      </c>
      <c r="E52" s="33">
        <v>0</v>
      </c>
      <c r="F52" s="33">
        <v>2800</v>
      </c>
    </row>
    <row r="53" spans="1:6" x14ac:dyDescent="0.2">
      <c r="A53" s="30" t="s">
        <v>20</v>
      </c>
      <c r="B53" s="30" t="s">
        <v>21</v>
      </c>
      <c r="C53" s="32">
        <v>2800</v>
      </c>
      <c r="D53" s="32">
        <v>0</v>
      </c>
      <c r="E53" s="32">
        <v>0</v>
      </c>
      <c r="F53" s="32">
        <v>2800</v>
      </c>
    </row>
    <row r="54" spans="1:6" x14ac:dyDescent="0.2">
      <c r="A54" s="38" t="s">
        <v>82</v>
      </c>
      <c r="B54" s="38"/>
      <c r="C54" s="39">
        <v>1800</v>
      </c>
      <c r="D54" s="39">
        <v>94</v>
      </c>
      <c r="E54" s="39">
        <v>5.22</v>
      </c>
      <c r="F54" s="39">
        <v>1894</v>
      </c>
    </row>
    <row r="55" spans="1:6" x14ac:dyDescent="0.2">
      <c r="A55" s="40" t="s">
        <v>67</v>
      </c>
      <c r="B55" s="40"/>
      <c r="C55" s="41">
        <v>1600</v>
      </c>
      <c r="D55" s="41">
        <v>94</v>
      </c>
      <c r="E55" s="41">
        <v>5.88</v>
      </c>
      <c r="F55" s="41">
        <v>1694</v>
      </c>
    </row>
    <row r="56" spans="1:6" x14ac:dyDescent="0.2">
      <c r="A56" s="42" t="s">
        <v>68</v>
      </c>
      <c r="B56" s="42"/>
      <c r="C56" s="43">
        <v>1600</v>
      </c>
      <c r="D56" s="43">
        <v>94</v>
      </c>
      <c r="E56" s="43">
        <v>5.88</v>
      </c>
      <c r="F56" s="43">
        <v>1694</v>
      </c>
    </row>
    <row r="57" spans="1:6" x14ac:dyDescent="0.2">
      <c r="A57" s="31" t="s">
        <v>16</v>
      </c>
      <c r="B57" s="31" t="s">
        <v>17</v>
      </c>
      <c r="C57" s="33">
        <v>1600</v>
      </c>
      <c r="D57" s="33">
        <v>94</v>
      </c>
      <c r="E57" s="33">
        <v>5.88</v>
      </c>
      <c r="F57" s="33">
        <v>1694</v>
      </c>
    </row>
    <row r="58" spans="1:6" x14ac:dyDescent="0.2">
      <c r="A58" s="30" t="s">
        <v>20</v>
      </c>
      <c r="B58" s="30" t="s">
        <v>21</v>
      </c>
      <c r="C58" s="32">
        <v>1600</v>
      </c>
      <c r="D58" s="32">
        <v>94</v>
      </c>
      <c r="E58" s="32">
        <v>5.88</v>
      </c>
      <c r="F58" s="32">
        <v>1694</v>
      </c>
    </row>
    <row r="59" spans="1:6" x14ac:dyDescent="0.2">
      <c r="A59" s="40" t="s">
        <v>73</v>
      </c>
      <c r="B59" s="40"/>
      <c r="C59" s="41">
        <v>200</v>
      </c>
      <c r="D59" s="41">
        <v>0</v>
      </c>
      <c r="E59" s="41">
        <v>0</v>
      </c>
      <c r="F59" s="41">
        <v>200</v>
      </c>
    </row>
    <row r="60" spans="1:6" x14ac:dyDescent="0.2">
      <c r="A60" s="31" t="s">
        <v>16</v>
      </c>
      <c r="B60" s="31" t="s">
        <v>17</v>
      </c>
      <c r="C60" s="33">
        <v>200</v>
      </c>
      <c r="D60" s="33">
        <v>0</v>
      </c>
      <c r="E60" s="33">
        <v>0</v>
      </c>
      <c r="F60" s="33">
        <v>200</v>
      </c>
    </row>
    <row r="61" spans="1:6" x14ac:dyDescent="0.2">
      <c r="A61" s="30" t="s">
        <v>20</v>
      </c>
      <c r="B61" s="30" t="s">
        <v>21</v>
      </c>
      <c r="C61" s="32">
        <v>200</v>
      </c>
      <c r="D61" s="32">
        <v>0</v>
      </c>
      <c r="E61" s="32">
        <v>0</v>
      </c>
      <c r="F61" s="32">
        <v>200</v>
      </c>
    </row>
    <row r="62" spans="1:6" x14ac:dyDescent="0.2">
      <c r="A62" s="38" t="s">
        <v>83</v>
      </c>
      <c r="B62" s="38"/>
      <c r="C62" s="39">
        <v>400</v>
      </c>
      <c r="D62" s="39">
        <v>0</v>
      </c>
      <c r="E62" s="39">
        <v>0</v>
      </c>
      <c r="F62" s="39">
        <v>400</v>
      </c>
    </row>
    <row r="63" spans="1:6" x14ac:dyDescent="0.2">
      <c r="A63" s="40" t="s">
        <v>73</v>
      </c>
      <c r="B63" s="40"/>
      <c r="C63" s="41">
        <v>400</v>
      </c>
      <c r="D63" s="41">
        <v>0</v>
      </c>
      <c r="E63" s="41">
        <v>0</v>
      </c>
      <c r="F63" s="41">
        <v>400</v>
      </c>
    </row>
    <row r="64" spans="1:6" x14ac:dyDescent="0.2">
      <c r="A64" s="31" t="s">
        <v>16</v>
      </c>
      <c r="B64" s="31" t="s">
        <v>17</v>
      </c>
      <c r="C64" s="33">
        <v>400</v>
      </c>
      <c r="D64" s="33">
        <v>0</v>
      </c>
      <c r="E64" s="33">
        <v>0</v>
      </c>
      <c r="F64" s="33">
        <v>400</v>
      </c>
    </row>
    <row r="65" spans="1:6" x14ac:dyDescent="0.2">
      <c r="A65" s="30" t="s">
        <v>24</v>
      </c>
      <c r="B65" s="30" t="s">
        <v>25</v>
      </c>
      <c r="C65" s="32">
        <v>400</v>
      </c>
      <c r="D65" s="32">
        <v>0</v>
      </c>
      <c r="E65" s="32">
        <v>0</v>
      </c>
      <c r="F65" s="32">
        <v>400</v>
      </c>
    </row>
    <row r="66" spans="1:6" x14ac:dyDescent="0.2">
      <c r="A66" s="38" t="s">
        <v>84</v>
      </c>
      <c r="B66" s="38"/>
      <c r="C66" s="39">
        <v>900000</v>
      </c>
      <c r="D66" s="39">
        <v>0</v>
      </c>
      <c r="E66" s="39">
        <v>0</v>
      </c>
      <c r="F66" s="39">
        <v>900000</v>
      </c>
    </row>
    <row r="67" spans="1:6" x14ac:dyDescent="0.2">
      <c r="A67" s="40" t="s">
        <v>74</v>
      </c>
      <c r="B67" s="40"/>
      <c r="C67" s="41">
        <v>900000</v>
      </c>
      <c r="D67" s="41">
        <v>0</v>
      </c>
      <c r="E67" s="41">
        <v>0</v>
      </c>
      <c r="F67" s="41">
        <v>900000</v>
      </c>
    </row>
    <row r="68" spans="1:6" x14ac:dyDescent="0.2">
      <c r="A68" s="31" t="s">
        <v>16</v>
      </c>
      <c r="B68" s="31" t="s">
        <v>17</v>
      </c>
      <c r="C68" s="33">
        <v>900000</v>
      </c>
      <c r="D68" s="33">
        <v>0</v>
      </c>
      <c r="E68" s="33">
        <v>0</v>
      </c>
      <c r="F68" s="33">
        <v>900000</v>
      </c>
    </row>
    <row r="69" spans="1:6" x14ac:dyDescent="0.2">
      <c r="A69" s="30" t="s">
        <v>18</v>
      </c>
      <c r="B69" s="30" t="s">
        <v>19</v>
      </c>
      <c r="C69" s="32">
        <v>872500</v>
      </c>
      <c r="D69" s="32">
        <v>0</v>
      </c>
      <c r="E69" s="32">
        <v>0</v>
      </c>
      <c r="F69" s="32">
        <v>872500</v>
      </c>
    </row>
    <row r="70" spans="1:6" x14ac:dyDescent="0.2">
      <c r="A70" s="30" t="s">
        <v>20</v>
      </c>
      <c r="B70" s="30" t="s">
        <v>21</v>
      </c>
      <c r="C70" s="32">
        <v>27500</v>
      </c>
      <c r="D70" s="32">
        <v>0</v>
      </c>
      <c r="E70" s="32">
        <v>0</v>
      </c>
      <c r="F70" s="32">
        <v>27500</v>
      </c>
    </row>
    <row r="71" spans="1:6" x14ac:dyDescent="0.2">
      <c r="A71" s="38" t="s">
        <v>85</v>
      </c>
      <c r="B71" s="38"/>
      <c r="C71" s="39">
        <v>40000</v>
      </c>
      <c r="D71" s="39">
        <v>0</v>
      </c>
      <c r="E71" s="39">
        <v>0</v>
      </c>
      <c r="F71" s="39">
        <v>40000</v>
      </c>
    </row>
    <row r="72" spans="1:6" x14ac:dyDescent="0.2">
      <c r="A72" s="40" t="s">
        <v>73</v>
      </c>
      <c r="B72" s="40"/>
      <c r="C72" s="41">
        <v>40000</v>
      </c>
      <c r="D72" s="41">
        <v>0</v>
      </c>
      <c r="E72" s="41">
        <v>0</v>
      </c>
      <c r="F72" s="41">
        <v>40000</v>
      </c>
    </row>
    <row r="73" spans="1:6" x14ac:dyDescent="0.2">
      <c r="A73" s="31" t="s">
        <v>16</v>
      </c>
      <c r="B73" s="31" t="s">
        <v>17</v>
      </c>
      <c r="C73" s="33">
        <v>40000</v>
      </c>
      <c r="D73" s="33">
        <v>0</v>
      </c>
      <c r="E73" s="33">
        <v>0</v>
      </c>
      <c r="F73" s="33">
        <v>40000</v>
      </c>
    </row>
    <row r="74" spans="1:6" x14ac:dyDescent="0.2">
      <c r="A74" s="30" t="s">
        <v>20</v>
      </c>
      <c r="B74" s="30" t="s">
        <v>21</v>
      </c>
      <c r="C74" s="32">
        <v>40000</v>
      </c>
      <c r="D74" s="32">
        <v>0</v>
      </c>
      <c r="E74" s="32">
        <v>0</v>
      </c>
      <c r="F74" s="32">
        <v>40000</v>
      </c>
    </row>
    <row r="75" spans="1:6" x14ac:dyDescent="0.2">
      <c r="A75" s="38" t="s">
        <v>86</v>
      </c>
      <c r="B75" s="38"/>
      <c r="C75" s="39">
        <v>5200</v>
      </c>
      <c r="D75" s="39">
        <v>-200</v>
      </c>
      <c r="E75" s="39">
        <v>-3.85</v>
      </c>
      <c r="F75" s="39">
        <v>5000</v>
      </c>
    </row>
    <row r="76" spans="1:6" x14ac:dyDescent="0.2">
      <c r="A76" s="40" t="s">
        <v>62</v>
      </c>
      <c r="B76" s="40"/>
      <c r="C76" s="41">
        <v>200</v>
      </c>
      <c r="D76" s="41">
        <v>0</v>
      </c>
      <c r="E76" s="41">
        <v>0</v>
      </c>
      <c r="F76" s="41">
        <v>200</v>
      </c>
    </row>
    <row r="77" spans="1:6" x14ac:dyDescent="0.2">
      <c r="A77" s="31" t="s">
        <v>26</v>
      </c>
      <c r="B77" s="31" t="s">
        <v>27</v>
      </c>
      <c r="C77" s="33">
        <v>200</v>
      </c>
      <c r="D77" s="33">
        <v>0</v>
      </c>
      <c r="E77" s="33">
        <v>0</v>
      </c>
      <c r="F77" s="33">
        <v>200</v>
      </c>
    </row>
    <row r="78" spans="1:6" x14ac:dyDescent="0.2">
      <c r="A78" s="30" t="s">
        <v>28</v>
      </c>
      <c r="B78" s="30" t="s">
        <v>29</v>
      </c>
      <c r="C78" s="32">
        <v>200</v>
      </c>
      <c r="D78" s="32">
        <v>0</v>
      </c>
      <c r="E78" s="32">
        <v>0</v>
      </c>
      <c r="F78" s="32">
        <v>200</v>
      </c>
    </row>
    <row r="79" spans="1:6" x14ac:dyDescent="0.2">
      <c r="A79" s="40" t="s">
        <v>69</v>
      </c>
      <c r="B79" s="40"/>
      <c r="C79" s="41">
        <v>3000</v>
      </c>
      <c r="D79" s="41">
        <v>0</v>
      </c>
      <c r="E79" s="41">
        <v>0</v>
      </c>
      <c r="F79" s="41">
        <v>3000</v>
      </c>
    </row>
    <row r="80" spans="1:6" x14ac:dyDescent="0.2">
      <c r="A80" s="31" t="s">
        <v>26</v>
      </c>
      <c r="B80" s="31" t="s">
        <v>27</v>
      </c>
      <c r="C80" s="33">
        <v>3000</v>
      </c>
      <c r="D80" s="33">
        <v>0</v>
      </c>
      <c r="E80" s="33">
        <v>0</v>
      </c>
      <c r="F80" s="33">
        <v>3000</v>
      </c>
    </row>
    <row r="81" spans="1:6" x14ac:dyDescent="0.2">
      <c r="A81" s="30" t="s">
        <v>28</v>
      </c>
      <c r="B81" s="30" t="s">
        <v>29</v>
      </c>
      <c r="C81" s="32">
        <v>3000</v>
      </c>
      <c r="D81" s="32">
        <v>0</v>
      </c>
      <c r="E81" s="32">
        <v>0</v>
      </c>
      <c r="F81" s="32">
        <v>3000</v>
      </c>
    </row>
    <row r="82" spans="1:6" x14ac:dyDescent="0.2">
      <c r="A82" s="40" t="s">
        <v>73</v>
      </c>
      <c r="B82" s="40"/>
      <c r="C82" s="41">
        <v>1600</v>
      </c>
      <c r="D82" s="41">
        <v>0</v>
      </c>
      <c r="E82" s="41">
        <v>0</v>
      </c>
      <c r="F82" s="41">
        <v>1600</v>
      </c>
    </row>
    <row r="83" spans="1:6" x14ac:dyDescent="0.2">
      <c r="A83" s="31" t="s">
        <v>26</v>
      </c>
      <c r="B83" s="31" t="s">
        <v>27</v>
      </c>
      <c r="C83" s="33">
        <v>1600</v>
      </c>
      <c r="D83" s="33">
        <v>0</v>
      </c>
      <c r="E83" s="33">
        <v>0</v>
      </c>
      <c r="F83" s="33">
        <v>1600</v>
      </c>
    </row>
    <row r="84" spans="1:6" x14ac:dyDescent="0.2">
      <c r="A84" s="30" t="s">
        <v>28</v>
      </c>
      <c r="B84" s="30" t="s">
        <v>29</v>
      </c>
      <c r="C84" s="32">
        <v>1600</v>
      </c>
      <c r="D84" s="32">
        <v>0</v>
      </c>
      <c r="E84" s="32">
        <v>0</v>
      </c>
      <c r="F84" s="32">
        <v>1600</v>
      </c>
    </row>
    <row r="85" spans="1:6" x14ac:dyDescent="0.2">
      <c r="A85" s="40" t="s">
        <v>76</v>
      </c>
      <c r="B85" s="40"/>
      <c r="C85" s="41">
        <v>400</v>
      </c>
      <c r="D85" s="41">
        <v>-200</v>
      </c>
      <c r="E85" s="41">
        <v>-50</v>
      </c>
      <c r="F85" s="41">
        <v>200</v>
      </c>
    </row>
    <row r="86" spans="1:6" x14ac:dyDescent="0.2">
      <c r="A86" s="31" t="s">
        <v>26</v>
      </c>
      <c r="B86" s="31" t="s">
        <v>27</v>
      </c>
      <c r="C86" s="33">
        <v>400</v>
      </c>
      <c r="D86" s="33">
        <v>-200</v>
      </c>
      <c r="E86" s="33">
        <v>-50</v>
      </c>
      <c r="F86" s="33">
        <v>200</v>
      </c>
    </row>
    <row r="87" spans="1:6" x14ac:dyDescent="0.2">
      <c r="A87" s="30" t="s">
        <v>28</v>
      </c>
      <c r="B87" s="30" t="s">
        <v>29</v>
      </c>
      <c r="C87" s="32">
        <v>400</v>
      </c>
      <c r="D87" s="32">
        <v>-200</v>
      </c>
      <c r="E87" s="32">
        <v>-50</v>
      </c>
      <c r="F87" s="32">
        <v>200</v>
      </c>
    </row>
    <row r="88" spans="1:6" x14ac:dyDescent="0.2">
      <c r="A88" s="38" t="s">
        <v>87</v>
      </c>
      <c r="B88" s="38"/>
      <c r="C88" s="39">
        <v>28000</v>
      </c>
      <c r="D88" s="39">
        <v>0</v>
      </c>
      <c r="E88" s="39">
        <v>0</v>
      </c>
      <c r="F88" s="39">
        <v>28000</v>
      </c>
    </row>
    <row r="89" spans="1:6" x14ac:dyDescent="0.2">
      <c r="A89" s="40" t="s">
        <v>60</v>
      </c>
      <c r="B89" s="40"/>
      <c r="C89" s="41">
        <v>10000</v>
      </c>
      <c r="D89" s="41">
        <v>0</v>
      </c>
      <c r="E89" s="41">
        <v>0</v>
      </c>
      <c r="F89" s="41">
        <v>10000</v>
      </c>
    </row>
    <row r="90" spans="1:6" x14ac:dyDescent="0.2">
      <c r="A90" s="31" t="s">
        <v>16</v>
      </c>
      <c r="B90" s="31" t="s">
        <v>17</v>
      </c>
      <c r="C90" s="33">
        <v>10000</v>
      </c>
      <c r="D90" s="33">
        <v>0</v>
      </c>
      <c r="E90" s="33">
        <v>0</v>
      </c>
      <c r="F90" s="33">
        <v>10000</v>
      </c>
    </row>
    <row r="91" spans="1:6" x14ac:dyDescent="0.2">
      <c r="A91" s="30" t="s">
        <v>22</v>
      </c>
      <c r="B91" s="30" t="s">
        <v>23</v>
      </c>
      <c r="C91" s="32">
        <v>10000</v>
      </c>
      <c r="D91" s="32">
        <v>0</v>
      </c>
      <c r="E91" s="32">
        <v>0</v>
      </c>
      <c r="F91" s="32">
        <v>10000</v>
      </c>
    </row>
    <row r="92" spans="1:6" x14ac:dyDescent="0.2">
      <c r="A92" s="40" t="s">
        <v>73</v>
      </c>
      <c r="B92" s="40"/>
      <c r="C92" s="41">
        <v>18000</v>
      </c>
      <c r="D92" s="41">
        <v>0</v>
      </c>
      <c r="E92" s="41">
        <v>0</v>
      </c>
      <c r="F92" s="41">
        <v>18000</v>
      </c>
    </row>
    <row r="93" spans="1:6" x14ac:dyDescent="0.2">
      <c r="A93" s="31" t="s">
        <v>26</v>
      </c>
      <c r="B93" s="31" t="s">
        <v>27</v>
      </c>
      <c r="C93" s="33">
        <v>18000</v>
      </c>
      <c r="D93" s="33">
        <v>0</v>
      </c>
      <c r="E93" s="33">
        <v>0</v>
      </c>
      <c r="F93" s="33">
        <v>18000</v>
      </c>
    </row>
    <row r="94" spans="1:6" x14ac:dyDescent="0.2">
      <c r="A94" s="30" t="s">
        <v>28</v>
      </c>
      <c r="B94" s="30" t="s">
        <v>29</v>
      </c>
      <c r="C94" s="32">
        <v>18000</v>
      </c>
      <c r="D94" s="32">
        <v>0</v>
      </c>
      <c r="E94" s="32">
        <v>0</v>
      </c>
      <c r="F94" s="32">
        <v>18000</v>
      </c>
    </row>
    <row r="95" spans="1:6" x14ac:dyDescent="0.2">
      <c r="A95" s="38" t="s">
        <v>88</v>
      </c>
      <c r="B95" s="38"/>
      <c r="C95" s="39">
        <v>3200</v>
      </c>
      <c r="D95" s="39">
        <v>-1746</v>
      </c>
      <c r="E95" s="39">
        <v>-54.56</v>
      </c>
      <c r="F95" s="39">
        <v>1454</v>
      </c>
    </row>
    <row r="96" spans="1:6" x14ac:dyDescent="0.2">
      <c r="A96" s="40" t="s">
        <v>67</v>
      </c>
      <c r="B96" s="40"/>
      <c r="C96" s="41">
        <v>3200</v>
      </c>
      <c r="D96" s="41">
        <v>-1746</v>
      </c>
      <c r="E96" s="41">
        <v>-54.56</v>
      </c>
      <c r="F96" s="41">
        <v>1454</v>
      </c>
    </row>
    <row r="97" spans="1:6" x14ac:dyDescent="0.2">
      <c r="A97" s="42" t="s">
        <v>68</v>
      </c>
      <c r="B97" s="42"/>
      <c r="C97" s="43">
        <v>3200</v>
      </c>
      <c r="D97" s="43">
        <v>-1746</v>
      </c>
      <c r="E97" s="43">
        <v>-54.56</v>
      </c>
      <c r="F97" s="43">
        <v>1454</v>
      </c>
    </row>
    <row r="98" spans="1:6" x14ac:dyDescent="0.2">
      <c r="A98" s="31" t="s">
        <v>16</v>
      </c>
      <c r="B98" s="31" t="s">
        <v>17</v>
      </c>
      <c r="C98" s="33">
        <v>3200</v>
      </c>
      <c r="D98" s="33">
        <v>-2296</v>
      </c>
      <c r="E98" s="33">
        <v>-71.75</v>
      </c>
      <c r="F98" s="33">
        <v>904</v>
      </c>
    </row>
    <row r="99" spans="1:6" x14ac:dyDescent="0.2">
      <c r="A99" s="30" t="s">
        <v>18</v>
      </c>
      <c r="B99" s="30" t="s">
        <v>19</v>
      </c>
      <c r="C99" s="32">
        <v>1000</v>
      </c>
      <c r="D99" s="32">
        <v>-1000</v>
      </c>
      <c r="E99" s="32">
        <v>-100</v>
      </c>
      <c r="F99" s="32">
        <v>0</v>
      </c>
    </row>
    <row r="100" spans="1:6" x14ac:dyDescent="0.2">
      <c r="A100" s="30" t="s">
        <v>20</v>
      </c>
      <c r="B100" s="30" t="s">
        <v>21</v>
      </c>
      <c r="C100" s="32">
        <v>2200</v>
      </c>
      <c r="D100" s="32">
        <v>-1296</v>
      </c>
      <c r="E100" s="32">
        <v>-58.91</v>
      </c>
      <c r="F100" s="32">
        <v>904</v>
      </c>
    </row>
    <row r="101" spans="1:6" x14ac:dyDescent="0.2">
      <c r="A101" s="31" t="s">
        <v>26</v>
      </c>
      <c r="B101" s="31" t="s">
        <v>27</v>
      </c>
      <c r="C101" s="33">
        <v>0</v>
      </c>
      <c r="D101" s="33">
        <v>550</v>
      </c>
      <c r="E101" s="33">
        <v>100</v>
      </c>
      <c r="F101" s="33">
        <v>550</v>
      </c>
    </row>
    <row r="102" spans="1:6" x14ac:dyDescent="0.2">
      <c r="A102" s="30" t="s">
        <v>28</v>
      </c>
      <c r="B102" s="30" t="s">
        <v>29</v>
      </c>
      <c r="C102" s="32">
        <v>0</v>
      </c>
      <c r="D102" s="32">
        <v>550</v>
      </c>
      <c r="E102" s="32">
        <v>100</v>
      </c>
      <c r="F102" s="32">
        <v>550</v>
      </c>
    </row>
    <row r="103" spans="1:6" x14ac:dyDescent="0.2">
      <c r="A103" s="38" t="s">
        <v>89</v>
      </c>
      <c r="B103" s="38"/>
      <c r="C103" s="39">
        <v>15050</v>
      </c>
      <c r="D103" s="39">
        <v>0</v>
      </c>
      <c r="E103" s="39">
        <v>0</v>
      </c>
      <c r="F103" s="39">
        <v>15050</v>
      </c>
    </row>
    <row r="104" spans="1:6" x14ac:dyDescent="0.2">
      <c r="A104" s="40" t="s">
        <v>60</v>
      </c>
      <c r="B104" s="40"/>
      <c r="C104" s="41">
        <v>4360</v>
      </c>
      <c r="D104" s="41">
        <v>-2180</v>
      </c>
      <c r="E104" s="41">
        <v>-50</v>
      </c>
      <c r="F104" s="41">
        <v>2180</v>
      </c>
    </row>
    <row r="105" spans="1:6" x14ac:dyDescent="0.2">
      <c r="A105" s="31" t="s">
        <v>16</v>
      </c>
      <c r="B105" s="31" t="s">
        <v>17</v>
      </c>
      <c r="C105" s="33">
        <v>4360</v>
      </c>
      <c r="D105" s="33">
        <v>-2180</v>
      </c>
      <c r="E105" s="33">
        <v>-50</v>
      </c>
      <c r="F105" s="33">
        <v>2180</v>
      </c>
    </row>
    <row r="106" spans="1:6" x14ac:dyDescent="0.2">
      <c r="A106" s="30" t="s">
        <v>18</v>
      </c>
      <c r="B106" s="30" t="s">
        <v>19</v>
      </c>
      <c r="C106" s="32">
        <v>4100</v>
      </c>
      <c r="D106" s="32">
        <v>-2180</v>
      </c>
      <c r="E106" s="32">
        <v>-53.17</v>
      </c>
      <c r="F106" s="32">
        <v>1920</v>
      </c>
    </row>
    <row r="107" spans="1:6" x14ac:dyDescent="0.2">
      <c r="A107" s="30" t="s">
        <v>20</v>
      </c>
      <c r="B107" s="30" t="s">
        <v>21</v>
      </c>
      <c r="C107" s="32">
        <v>260</v>
      </c>
      <c r="D107" s="32">
        <v>0</v>
      </c>
      <c r="E107" s="32">
        <v>0</v>
      </c>
      <c r="F107" s="32">
        <v>260</v>
      </c>
    </row>
    <row r="108" spans="1:6" x14ac:dyDescent="0.2">
      <c r="A108" s="40" t="s">
        <v>64</v>
      </c>
      <c r="B108" s="40"/>
      <c r="C108" s="41">
        <v>1650</v>
      </c>
      <c r="D108" s="41">
        <v>2180</v>
      </c>
      <c r="E108" s="41">
        <v>132.12</v>
      </c>
      <c r="F108" s="41">
        <v>3830</v>
      </c>
    </row>
    <row r="109" spans="1:6" x14ac:dyDescent="0.2">
      <c r="A109" s="42" t="s">
        <v>65</v>
      </c>
      <c r="B109" s="42"/>
      <c r="C109" s="43">
        <v>0</v>
      </c>
      <c r="D109" s="43">
        <v>2180</v>
      </c>
      <c r="E109" s="43">
        <v>100</v>
      </c>
      <c r="F109" s="43">
        <v>2180</v>
      </c>
    </row>
    <row r="110" spans="1:6" x14ac:dyDescent="0.2">
      <c r="A110" s="31" t="s">
        <v>16</v>
      </c>
      <c r="B110" s="31" t="s">
        <v>17</v>
      </c>
      <c r="C110" s="33">
        <v>0</v>
      </c>
      <c r="D110" s="33">
        <v>2180</v>
      </c>
      <c r="E110" s="33">
        <v>100</v>
      </c>
      <c r="F110" s="33">
        <v>2180</v>
      </c>
    </row>
    <row r="111" spans="1:6" x14ac:dyDescent="0.2">
      <c r="A111" s="30" t="s">
        <v>18</v>
      </c>
      <c r="B111" s="30" t="s">
        <v>19</v>
      </c>
      <c r="C111" s="32">
        <v>0</v>
      </c>
      <c r="D111" s="32">
        <v>2180</v>
      </c>
      <c r="E111" s="32">
        <v>100</v>
      </c>
      <c r="F111" s="32">
        <v>2180</v>
      </c>
    </row>
    <row r="112" spans="1:6" x14ac:dyDescent="0.2">
      <c r="A112" s="42" t="s">
        <v>66</v>
      </c>
      <c r="B112" s="42"/>
      <c r="C112" s="43">
        <v>1650</v>
      </c>
      <c r="D112" s="43">
        <v>0</v>
      </c>
      <c r="E112" s="43">
        <v>0</v>
      </c>
      <c r="F112" s="43">
        <v>1650</v>
      </c>
    </row>
    <row r="113" spans="1:6" x14ac:dyDescent="0.2">
      <c r="A113" s="31" t="s">
        <v>16</v>
      </c>
      <c r="B113" s="31" t="s">
        <v>17</v>
      </c>
      <c r="C113" s="33">
        <v>1650</v>
      </c>
      <c r="D113" s="33">
        <v>0</v>
      </c>
      <c r="E113" s="33">
        <v>0</v>
      </c>
      <c r="F113" s="33">
        <v>1650</v>
      </c>
    </row>
    <row r="114" spans="1:6" x14ac:dyDescent="0.2">
      <c r="A114" s="30" t="s">
        <v>18</v>
      </c>
      <c r="B114" s="30" t="s">
        <v>19</v>
      </c>
      <c r="C114" s="32">
        <v>1650</v>
      </c>
      <c r="D114" s="32">
        <v>0</v>
      </c>
      <c r="E114" s="32">
        <v>0</v>
      </c>
      <c r="F114" s="32">
        <v>1650</v>
      </c>
    </row>
    <row r="115" spans="1:6" x14ac:dyDescent="0.2">
      <c r="A115" s="40" t="s">
        <v>70</v>
      </c>
      <c r="B115" s="40"/>
      <c r="C115" s="41">
        <v>9040</v>
      </c>
      <c r="D115" s="41">
        <v>0</v>
      </c>
      <c r="E115" s="41">
        <v>0</v>
      </c>
      <c r="F115" s="41">
        <v>9040</v>
      </c>
    </row>
    <row r="116" spans="1:6" x14ac:dyDescent="0.2">
      <c r="A116" s="42" t="s">
        <v>71</v>
      </c>
      <c r="B116" s="42"/>
      <c r="C116" s="43">
        <v>9040</v>
      </c>
      <c r="D116" s="43">
        <v>0</v>
      </c>
      <c r="E116" s="43">
        <v>0</v>
      </c>
      <c r="F116" s="43">
        <v>9040</v>
      </c>
    </row>
    <row r="117" spans="1:6" x14ac:dyDescent="0.2">
      <c r="A117" s="31" t="s">
        <v>16</v>
      </c>
      <c r="B117" s="31" t="s">
        <v>17</v>
      </c>
      <c r="C117" s="33">
        <v>9040</v>
      </c>
      <c r="D117" s="33">
        <v>0</v>
      </c>
      <c r="E117" s="33">
        <v>0</v>
      </c>
      <c r="F117" s="33">
        <v>9040</v>
      </c>
    </row>
    <row r="118" spans="1:6" x14ac:dyDescent="0.2">
      <c r="A118" s="30" t="s">
        <v>18</v>
      </c>
      <c r="B118" s="30" t="s">
        <v>19</v>
      </c>
      <c r="C118" s="32">
        <v>8500</v>
      </c>
      <c r="D118" s="32">
        <v>0</v>
      </c>
      <c r="E118" s="32">
        <v>0</v>
      </c>
      <c r="F118" s="32">
        <v>8500</v>
      </c>
    </row>
    <row r="119" spans="1:6" x14ac:dyDescent="0.2">
      <c r="A119" s="30" t="s">
        <v>20</v>
      </c>
      <c r="B119" s="30" t="s">
        <v>21</v>
      </c>
      <c r="C119" s="32">
        <v>540</v>
      </c>
      <c r="D119" s="32">
        <v>0</v>
      </c>
      <c r="E119" s="32">
        <v>0</v>
      </c>
      <c r="F119" s="32">
        <v>540</v>
      </c>
    </row>
  </sheetData>
  <mergeCells count="5">
    <mergeCell ref="K26:P26"/>
    <mergeCell ref="K27:P27"/>
    <mergeCell ref="A5:F5"/>
    <mergeCell ref="A6:F6"/>
    <mergeCell ref="A3:C3"/>
  </mergeCells>
  <pageMargins left="0.7" right="0.7" top="0.75" bottom="0.75" header="0.3" footer="0.3"/>
  <pageSetup paperSize="9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5</vt:i4>
      </vt:variant>
    </vt:vector>
  </HeadingPairs>
  <TitlesOfParts>
    <vt:vector size="5" baseType="lpstr">
      <vt:lpstr>Sažetak</vt:lpstr>
      <vt:lpstr>Račun prihoda i rashoda</vt:lpstr>
      <vt:lpstr>Rashodi po funk.kl.</vt:lpstr>
      <vt:lpstr>Račun prihoda i rashoda po izvo</vt:lpstr>
      <vt:lpstr>Posebni dio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Mirela Presečan</dc:creator>
  <cp:lastModifiedBy>Marija Vučković</cp:lastModifiedBy>
  <cp:lastPrinted>2026-07-08T09:33:23Z</cp:lastPrinted>
  <dcterms:created xsi:type="dcterms:W3CDTF">2026-05-25T07:56:34Z</dcterms:created>
  <dcterms:modified xsi:type="dcterms:W3CDTF">2026-07-08T09:35:32Z</dcterms:modified>
</cp:coreProperties>
</file>